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XX ANNUAL PROJECTIONS" sheetId="1" r:id="rId4"/>
    <sheet name="SPRING" sheetId="2" r:id="rId5"/>
    <sheet name="SUMMER" sheetId="3" r:id="rId6"/>
    <sheet name="FALL" sheetId="4" r:id="rId7"/>
    <sheet name="WINTER" sheetId="5" r:id="rId8"/>
  </sheets>
</workbook>
</file>

<file path=xl/sharedStrings.xml><?xml version="1.0" encoding="utf-8"?>
<sst xmlns="http://schemas.openxmlformats.org/spreadsheetml/2006/main" uniqueCount="42">
  <si>
    <t>Projected</t>
  </si>
  <si>
    <t>Season</t>
  </si>
  <si>
    <t># Styles</t>
  </si>
  <si>
    <t>Total Merchandise</t>
  </si>
  <si>
    <t>Total Revenue</t>
  </si>
  <si>
    <t>Total Costs</t>
  </si>
  <si>
    <t>Total Gross Profit</t>
  </si>
  <si>
    <t>SPRING 17</t>
  </si>
  <si>
    <t>SUMMER 17</t>
  </si>
  <si>
    <t>FALL 17</t>
  </si>
  <si>
    <t>WINTER 17</t>
  </si>
  <si>
    <t>SPRING 2017 PURCHASE PLAN: PET COLLECTION</t>
  </si>
  <si>
    <t>EXTENDED</t>
  </si>
  <si>
    <t>CLASSIFICATION</t>
  </si>
  <si>
    <t>STYLES</t>
  </si>
  <si>
    <t>COLORS</t>
  </si>
  <si>
    <t>LINE %</t>
  </si>
  <si>
    <t>UNITS</t>
  </si>
  <si>
    <t>WHOLESALE COST EACH</t>
  </si>
  <si>
    <t>WHOLESALE COSTS</t>
  </si>
  <si>
    <t>MSRP</t>
  </si>
  <si>
    <t>IMU%</t>
  </si>
  <si>
    <t>PROJECTED RETAIL REVENUE</t>
  </si>
  <si>
    <t>PROJECTED GROSS PROFIT</t>
  </si>
  <si>
    <t>CLEMENCE PT WALLET</t>
  </si>
  <si>
    <t>ZIPPY PT WALLET</t>
  </si>
  <si>
    <t>SPEEDY PT HANDBAG</t>
  </si>
  <si>
    <t>ALMA PT HANDBAG</t>
  </si>
  <si>
    <t>NEVERFULL PT HANDBAG</t>
  </si>
  <si>
    <t>ZEPHYR PT LUGGAGE</t>
  </si>
  <si>
    <t>TOTAL</t>
  </si>
  <si>
    <t>Total Seasonal Revenue Projection</t>
  </si>
  <si>
    <t>EDIT THESE FIELDS</t>
  </si>
  <si>
    <t>Units = Ext Proj Retail Revenue / MSRP</t>
  </si>
  <si>
    <t>Wholesale Cost Each = MSRP * REVERSE MU</t>
  </si>
  <si>
    <t>Extended Wholesale Costs = Est Units x Est Wholesale Cost Each</t>
  </si>
  <si>
    <t>IMU% = (MSRP- Wholesale Cost) / MSRP</t>
  </si>
  <si>
    <t>Extended Projected Revenue = % Line Product Category x Total Projected Revenue Dollars</t>
  </si>
  <si>
    <t>Extended Gross Profit Dollars = Extended Revenue - Ext Whole Sale Cost Each</t>
  </si>
  <si>
    <t>SUMMER 2017 PURCHASE PLAN: PET COLLECTION</t>
  </si>
  <si>
    <t>FALL 2017 PURCHASE PLAN: PET COLLECTION</t>
  </si>
  <si>
    <t>WINTER 2017 PURCHASE PLAN: PET COLLECTION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</si>
</sst>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&quot; &quot;* #,##0&quot; &quot;;&quot; &quot;* (#,##0);&quot; &quot;* &quot;-&quot;??&quot; &quot;"/>
    <numFmt numFmtId="60" formatCode="&quot; &quot;&quot;$&quot;* #,##0&quot; &quot;;&quot; &quot;&quot;$&quot;* (#,##0);&quot; &quot;&quot;$&quot;* &quot;-&quot;??&quot; &quot;"/>
    <numFmt numFmtId="61" formatCode="0.0%"/>
    <numFmt numFmtId="62" formatCode="&quot; &quot;&quot;$&quot;* #,##0.00&quot; &quot;;&quot; &quot;&quot;$&quot;* (#,##0.00);&quot; &quot;&quot;$&quot;* &quot;-&quot;??&quot; &quot;"/>
    <numFmt numFmtId="63" formatCode="#,##0&quot; &quot;;(#,##0)"/>
    <numFmt numFmtId="64" formatCode="0;0"/>
  </numFmts>
  <fonts count="18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sz val="14"/>
      <color indexed="8"/>
      <name val="Calibri"/>
    </font>
    <font>
      <b val="1"/>
      <i val="1"/>
      <sz val="14"/>
      <color indexed="10"/>
      <name val="Calibri"/>
    </font>
    <font>
      <b val="1"/>
      <sz val="14"/>
      <color indexed="8"/>
      <name val="Calibri"/>
    </font>
    <font>
      <sz val="18"/>
      <color indexed="8"/>
      <name val="Calibri"/>
    </font>
    <font>
      <b val="1"/>
      <sz val="24"/>
      <color indexed="8"/>
      <name val="Calibri"/>
    </font>
    <font>
      <sz val="9"/>
      <color indexed="8"/>
      <name val="Calibri"/>
    </font>
    <font>
      <b val="1"/>
      <sz val="11"/>
      <color indexed="8"/>
      <name val="Calibri"/>
    </font>
    <font>
      <b val="1"/>
      <sz val="11"/>
      <color indexed="10"/>
      <name val="Calibri"/>
    </font>
    <font>
      <sz val="11"/>
      <color indexed="8"/>
      <name val="Bell MT"/>
    </font>
    <font>
      <sz val="12"/>
      <color indexed="8"/>
      <name val="Californian FB"/>
    </font>
    <font>
      <b val="1"/>
      <sz val="12"/>
      <color indexed="10"/>
      <name val="Calibri"/>
    </font>
    <font>
      <sz val="12"/>
      <color indexed="8"/>
      <name val="Calibri"/>
    </font>
    <font>
      <sz val="11"/>
      <color indexed="10"/>
      <name val="Calibri"/>
    </font>
    <font>
      <b val="1"/>
      <sz val="12"/>
      <color indexed="8"/>
      <name val="Calibri"/>
    </font>
    <font>
      <b val="1"/>
      <i val="1"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6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medium">
        <color indexed="8"/>
      </bottom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medium">
        <color indexed="8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2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bottom"/>
    </xf>
    <xf numFmtId="0" fontId="4" fillId="2" borderId="3" applyNumberFormat="1" applyFont="1" applyFill="1" applyBorder="1" applyAlignment="1" applyProtection="0">
      <alignment horizontal="center" vertical="bottom"/>
    </xf>
    <xf numFmtId="0" fontId="4" fillId="2" borderId="4" applyNumberFormat="1" applyFont="1" applyFill="1" applyBorder="1" applyAlignment="1" applyProtection="0">
      <alignment horizontal="center" vertical="bottom"/>
    </xf>
    <xf numFmtId="49" fontId="5" fillId="2" borderId="5" applyNumberFormat="1" applyFont="1" applyFill="1" applyBorder="1" applyAlignment="1" applyProtection="0">
      <alignment vertical="bottom" wrapText="1"/>
    </xf>
    <xf numFmtId="49" fontId="5" fillId="2" borderId="3" applyNumberFormat="1" applyFont="1" applyFill="1" applyBorder="1" applyAlignment="1" applyProtection="0">
      <alignment horizontal="center" vertical="bottom" wrapText="1"/>
    </xf>
    <xf numFmtId="49" fontId="5" fillId="2" borderId="4" applyNumberFormat="1" applyFont="1" applyFill="1" applyBorder="1" applyAlignment="1" applyProtection="0">
      <alignment horizontal="center" vertical="bottom" wrapText="1"/>
    </xf>
    <xf numFmtId="49" fontId="3" fillId="3" borderId="6" applyNumberFormat="1" applyFont="1" applyFill="1" applyBorder="1" applyAlignment="1" applyProtection="0">
      <alignment vertical="bottom"/>
    </xf>
    <xf numFmtId="3" fontId="3" fillId="3" borderId="6" applyNumberFormat="1" applyFont="1" applyFill="1" applyBorder="1" applyAlignment="1" applyProtection="0">
      <alignment horizontal="center" vertical="bottom"/>
    </xf>
    <xf numFmtId="59" fontId="3" fillId="3" borderId="6" applyNumberFormat="1" applyFont="1" applyFill="1" applyBorder="1" applyAlignment="1" applyProtection="0">
      <alignment horizontal="center" vertical="bottom"/>
    </xf>
    <xf numFmtId="60" fontId="3" fillId="3" borderId="6" applyNumberFormat="1" applyFont="1" applyFill="1" applyBorder="1" applyAlignment="1" applyProtection="0">
      <alignment horizontal="center" vertical="bottom"/>
    </xf>
    <xf numFmtId="49" fontId="3" fillId="3" borderId="7" applyNumberFormat="1" applyFont="1" applyFill="1" applyBorder="1" applyAlignment="1" applyProtection="0">
      <alignment vertical="bottom"/>
    </xf>
    <xf numFmtId="3" fontId="3" fillId="3" borderId="7" applyNumberFormat="1" applyFont="1" applyFill="1" applyBorder="1" applyAlignment="1" applyProtection="0">
      <alignment horizontal="center" vertical="bottom"/>
    </xf>
    <xf numFmtId="59" fontId="3" fillId="3" borderId="7" applyNumberFormat="1" applyFont="1" applyFill="1" applyBorder="1" applyAlignment="1" applyProtection="0">
      <alignment horizontal="center" vertical="bottom"/>
    </xf>
    <xf numFmtId="60" fontId="3" fillId="3" borderId="7" applyNumberFormat="1" applyFont="1" applyFill="1" applyBorder="1" applyAlignment="1" applyProtection="0">
      <alignment horizontal="center" vertical="bottom"/>
    </xf>
    <xf numFmtId="49" fontId="3" fillId="3" borderId="8" applyNumberFormat="1" applyFont="1" applyFill="1" applyBorder="1" applyAlignment="1" applyProtection="0">
      <alignment vertical="bottom"/>
    </xf>
    <xf numFmtId="3" fontId="3" fillId="3" borderId="8" applyNumberFormat="1" applyFont="1" applyFill="1" applyBorder="1" applyAlignment="1" applyProtection="0">
      <alignment horizontal="center" vertical="bottom"/>
    </xf>
    <xf numFmtId="59" fontId="3" fillId="3" borderId="8" applyNumberFormat="1" applyFont="1" applyFill="1" applyBorder="1" applyAlignment="1" applyProtection="0">
      <alignment horizontal="center" vertical="bottom"/>
    </xf>
    <xf numFmtId="60" fontId="3" fillId="3" borderId="8" applyNumberFormat="1" applyFont="1" applyFill="1" applyBorder="1" applyAlignment="1" applyProtection="0">
      <alignment horizontal="center" vertical="bottom"/>
    </xf>
    <xf numFmtId="0" fontId="6" fillId="3" borderId="9" applyNumberFormat="1" applyFont="1" applyFill="1" applyBorder="1" applyAlignment="1" applyProtection="0">
      <alignment vertical="bottom"/>
    </xf>
    <xf numFmtId="3" fontId="6" fillId="3" borderId="10" applyNumberFormat="1" applyFont="1" applyFill="1" applyBorder="1" applyAlignment="1" applyProtection="0">
      <alignment horizontal="center" vertical="bottom"/>
    </xf>
    <xf numFmtId="59" fontId="6" fillId="3" borderId="10" applyNumberFormat="1" applyFont="1" applyFill="1" applyBorder="1" applyAlignment="1" applyProtection="0">
      <alignment vertical="center"/>
    </xf>
    <xf numFmtId="60" fontId="6" fillId="3" borderId="10" applyNumberFormat="1" applyFont="1" applyFill="1" applyBorder="1" applyAlignment="1" applyProtection="0">
      <alignment horizontal="center" vertical="bottom"/>
    </xf>
    <xf numFmtId="60" fontId="6" fillId="3" borderId="11" applyNumberFormat="1" applyFont="1" applyFill="1" applyBorder="1" applyAlignment="1" applyProtection="0">
      <alignment horizontal="center" vertical="bottom"/>
    </xf>
    <xf numFmtId="0" fontId="0" fillId="3" borderId="6" applyNumberFormat="1" applyFont="1" applyFill="1" applyBorder="1" applyAlignment="1" applyProtection="0">
      <alignment vertical="bottom"/>
    </xf>
    <xf numFmtId="0" fontId="0" fillId="3" borderId="7" applyNumberFormat="1" applyFont="1" applyFill="1" applyBorder="1" applyAlignment="1" applyProtection="0">
      <alignment vertical="bottom"/>
    </xf>
    <xf numFmtId="0" fontId="0" fillId="3" borderId="12" applyNumberFormat="1" applyFont="1" applyFill="1" applyBorder="1" applyAlignment="1" applyProtection="0">
      <alignment vertical="bottom"/>
    </xf>
    <xf numFmtId="0" fontId="0" fillId="3" borderId="13" applyNumberFormat="1" applyFont="1" applyFill="1" applyBorder="1" applyAlignment="1" applyProtection="0">
      <alignment vertical="bottom"/>
    </xf>
    <xf numFmtId="0" fontId="0" fillId="3" borderId="14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fillId="3" borderId="7" applyNumberFormat="1" applyFont="1" applyFill="1" applyBorder="1" applyAlignment="1" applyProtection="0">
      <alignment vertical="center"/>
    </xf>
    <xf numFmtId="0" fontId="7" fillId="3" borderId="7" applyNumberFormat="1" applyFont="1" applyFill="1" applyBorder="1" applyAlignment="1" applyProtection="0">
      <alignment vertical="center"/>
    </xf>
    <xf numFmtId="0" fontId="7" fillId="3" borderId="12" applyNumberFormat="1" applyFont="1" applyFill="1" applyBorder="1" applyAlignment="1" applyProtection="0">
      <alignment vertical="center"/>
    </xf>
    <xf numFmtId="0" fontId="8" fillId="3" borderId="15" applyNumberFormat="1" applyFont="1" applyFill="1" applyBorder="1" applyAlignment="1" applyProtection="0">
      <alignment vertical="bottom"/>
    </xf>
    <xf numFmtId="0" fontId="8" fillId="3" borderId="16" applyNumberFormat="1" applyFont="1" applyFill="1" applyBorder="1" applyAlignment="1" applyProtection="0">
      <alignment vertical="bottom"/>
    </xf>
    <xf numFmtId="0" fontId="7" fillId="3" borderId="8" applyNumberFormat="1" applyFont="1" applyFill="1" applyBorder="1" applyAlignment="1" applyProtection="0">
      <alignment vertical="center"/>
    </xf>
    <xf numFmtId="0" fontId="7" fillId="3" borderId="17" applyNumberFormat="1" applyFont="1" applyFill="1" applyBorder="1" applyAlignment="1" applyProtection="0">
      <alignment vertical="center"/>
    </xf>
    <xf numFmtId="0" fontId="8" fillId="3" borderId="18" applyNumberFormat="1" applyFont="1" applyFill="1" applyBorder="1" applyAlignment="1" applyProtection="0">
      <alignment vertical="bottom"/>
    </xf>
    <xf numFmtId="0" fontId="8" fillId="3" borderId="19" applyNumberFormat="1" applyFont="1" applyFill="1" applyBorder="1" applyAlignment="1" applyProtection="0">
      <alignment vertical="bottom"/>
    </xf>
    <xf numFmtId="0" fontId="9" fillId="3" borderId="20" applyNumberFormat="1" applyFont="1" applyFill="1" applyBorder="1" applyAlignment="1" applyProtection="0">
      <alignment vertical="bottom"/>
    </xf>
    <xf numFmtId="61" fontId="9" fillId="3" borderId="21" applyNumberFormat="1" applyFont="1" applyFill="1" applyBorder="1" applyAlignment="1" applyProtection="0">
      <alignment horizontal="center" vertical="bottom"/>
    </xf>
    <xf numFmtId="9" fontId="9" fillId="3" borderId="22" applyNumberFormat="1" applyFont="1" applyFill="1" applyBorder="1" applyAlignment="1" applyProtection="0">
      <alignment vertical="bottom"/>
    </xf>
    <xf numFmtId="59" fontId="9" fillId="3" borderId="6" applyNumberFormat="1" applyFont="1" applyFill="1" applyBorder="1" applyAlignment="1" applyProtection="0">
      <alignment horizontal="center" vertical="bottom"/>
    </xf>
    <xf numFmtId="62" fontId="9" fillId="3" borderId="6" applyNumberFormat="1" applyFont="1" applyFill="1" applyBorder="1" applyAlignment="1" applyProtection="0">
      <alignment horizontal="center" vertical="bottom" wrapText="1"/>
    </xf>
    <xf numFmtId="60" fontId="9" fillId="3" borderId="6" applyNumberFormat="1" applyFont="1" applyFill="1" applyBorder="1" applyAlignment="1" applyProtection="0">
      <alignment horizontal="center" vertical="bottom"/>
    </xf>
    <xf numFmtId="62" fontId="9" fillId="3" borderId="6" applyNumberFormat="1" applyFont="1" applyFill="1" applyBorder="1" applyAlignment="1" applyProtection="0">
      <alignment horizontal="center" vertical="bottom"/>
    </xf>
    <xf numFmtId="61" fontId="9" fillId="3" borderId="6" applyNumberFormat="1" applyFont="1" applyFill="1" applyBorder="1" applyAlignment="1" applyProtection="0">
      <alignment horizontal="center" vertical="bottom"/>
    </xf>
    <xf numFmtId="60" fontId="9" fillId="3" borderId="23" applyNumberFormat="1" applyFont="1" applyFill="1" applyBorder="1" applyAlignment="1" applyProtection="0">
      <alignment horizontal="center" vertical="bottom"/>
    </xf>
    <xf numFmtId="60" fontId="9" fillId="3" borderId="24" applyNumberFormat="1" applyFont="1" applyFill="1" applyBorder="1" applyAlignment="1" applyProtection="0">
      <alignment horizontal="center" vertical="bottom"/>
    </xf>
    <xf numFmtId="0" fontId="8" fillId="3" borderId="25" applyNumberFormat="1" applyFont="1" applyFill="1" applyBorder="1" applyAlignment="1" applyProtection="0">
      <alignment vertical="bottom"/>
    </xf>
    <xf numFmtId="0" fontId="9" fillId="3" borderId="26" applyNumberFormat="1" applyFont="1" applyFill="1" applyBorder="1" applyAlignment="1" applyProtection="0">
      <alignment vertical="bottom"/>
    </xf>
    <xf numFmtId="0" fontId="9" fillId="3" borderId="27" applyNumberFormat="1" applyFont="1" applyFill="1" applyBorder="1" applyAlignment="1" applyProtection="0">
      <alignment horizontal="center" vertical="bottom"/>
    </xf>
    <xf numFmtId="9" fontId="9" fillId="3" borderId="28" applyNumberFormat="1" applyFont="1" applyFill="1" applyBorder="1" applyAlignment="1" applyProtection="0">
      <alignment horizontal="center" vertical="bottom"/>
    </xf>
    <xf numFmtId="59" fontId="9" fillId="3" borderId="7" applyNumberFormat="1" applyFont="1" applyFill="1" applyBorder="1" applyAlignment="1" applyProtection="0">
      <alignment horizontal="center" vertical="bottom"/>
    </xf>
    <xf numFmtId="62" fontId="9" fillId="3" borderId="7" applyNumberFormat="1" applyFont="1" applyFill="1" applyBorder="1" applyAlignment="1" applyProtection="0">
      <alignment horizontal="center" vertical="bottom" wrapText="1"/>
    </xf>
    <xf numFmtId="49" fontId="9" fillId="3" borderId="7" applyNumberFormat="1" applyFont="1" applyFill="1" applyBorder="1" applyAlignment="1" applyProtection="0">
      <alignment horizontal="center" vertical="bottom"/>
    </xf>
    <xf numFmtId="62" fontId="9" fillId="3" borderId="28" applyNumberFormat="1" applyFont="1" applyFill="1" applyBorder="1" applyAlignment="1" applyProtection="0">
      <alignment horizontal="center" vertical="bottom"/>
    </xf>
    <xf numFmtId="61" fontId="9" fillId="3" borderId="7" applyNumberFormat="1" applyFont="1" applyFill="1" applyBorder="1" applyAlignment="1" applyProtection="0">
      <alignment horizontal="center" vertical="bottom"/>
    </xf>
    <xf numFmtId="49" fontId="10" fillId="3" borderId="29" applyNumberFormat="1" applyFont="1" applyFill="1" applyBorder="1" applyAlignment="1" applyProtection="0">
      <alignment horizontal="center" vertical="bottom"/>
    </xf>
    <xf numFmtId="49" fontId="9" fillId="3" borderId="30" applyNumberFormat="1" applyFont="1" applyFill="1" applyBorder="1" applyAlignment="1" applyProtection="0">
      <alignment horizontal="center" vertical="bottom"/>
    </xf>
    <xf numFmtId="49" fontId="9" fillId="4" borderId="5" applyNumberFormat="1" applyFont="1" applyFill="1" applyBorder="1" applyAlignment="1" applyProtection="0">
      <alignment vertical="center"/>
    </xf>
    <xf numFmtId="49" fontId="9" fillId="4" borderId="31" applyNumberFormat="1" applyFont="1" applyFill="1" applyBorder="1" applyAlignment="1" applyProtection="0">
      <alignment horizontal="center" vertical="center"/>
    </xf>
    <xf numFmtId="49" fontId="9" fillId="3" borderId="32" applyNumberFormat="1" applyFont="1" applyFill="1" applyBorder="1" applyAlignment="1" applyProtection="0">
      <alignment horizontal="center" vertical="center"/>
    </xf>
    <xf numFmtId="49" fontId="9" fillId="3" borderId="8" applyNumberFormat="1" applyFont="1" applyFill="1" applyBorder="1" applyAlignment="1" applyProtection="0">
      <alignment horizontal="center" vertical="center" wrapText="1"/>
    </xf>
    <xf numFmtId="49" fontId="9" fillId="3" borderId="17" applyNumberFormat="1" applyFont="1" applyFill="1" applyBorder="1" applyAlignment="1" applyProtection="0">
      <alignment horizontal="center" vertical="center"/>
    </xf>
    <xf numFmtId="49" fontId="10" fillId="3" borderId="33" applyNumberFormat="1" applyFont="1" applyFill="1" applyBorder="1" applyAlignment="1" applyProtection="0">
      <alignment horizontal="center" vertical="center" wrapText="1"/>
    </xf>
    <xf numFmtId="49" fontId="9" fillId="3" borderId="34" applyNumberFormat="1" applyFont="1" applyFill="1" applyBorder="1" applyAlignment="1" applyProtection="0">
      <alignment horizontal="center" vertical="center" wrapText="1"/>
    </xf>
    <xf numFmtId="0" fontId="8" fillId="3" borderId="25" applyNumberFormat="1" applyFont="1" applyFill="1" applyBorder="1" applyAlignment="1" applyProtection="0">
      <alignment vertical="center"/>
    </xf>
    <xf numFmtId="0" fontId="8" fillId="3" borderId="18" applyNumberFormat="1" applyFont="1" applyFill="1" applyBorder="1" applyAlignment="1" applyProtection="0">
      <alignment vertical="center"/>
    </xf>
    <xf numFmtId="0" fontId="8" fillId="3" borderId="19" applyNumberFormat="1" applyFont="1" applyFill="1" applyBorder="1" applyAlignment="1" applyProtection="0">
      <alignment vertical="center"/>
    </xf>
    <xf numFmtId="49" fontId="0" fillId="4" borderId="35" applyNumberFormat="1" applyFont="1" applyFill="1" applyBorder="1" applyAlignment="1" applyProtection="0">
      <alignment vertical="bottom"/>
    </xf>
    <xf numFmtId="3" fontId="0" fillId="4" borderId="35" applyNumberFormat="1" applyFont="1" applyFill="1" applyBorder="1" applyAlignment="1" applyProtection="0">
      <alignment horizontal="center" vertical="bottom"/>
    </xf>
    <xf numFmtId="9" fontId="0" fillId="4" borderId="36" applyNumberFormat="1" applyFont="1" applyFill="1" applyBorder="1" applyAlignment="1" applyProtection="0">
      <alignment vertical="bottom"/>
    </xf>
    <xf numFmtId="1" fontId="0" fillId="3" borderId="37" applyNumberFormat="1" applyFont="1" applyFill="1" applyBorder="1" applyAlignment="1" applyProtection="0">
      <alignment horizontal="center" vertical="bottom"/>
    </xf>
    <xf numFmtId="62" fontId="0" fillId="3" borderId="37" applyNumberFormat="1" applyFont="1" applyFill="1" applyBorder="1" applyAlignment="1" applyProtection="0">
      <alignment horizontal="center" vertical="bottom"/>
    </xf>
    <xf numFmtId="60" fontId="0" fillId="3" borderId="37" applyNumberFormat="1" applyFont="1" applyFill="1" applyBorder="1" applyAlignment="1" applyProtection="0">
      <alignment horizontal="center" vertical="bottom"/>
    </xf>
    <xf numFmtId="62" fontId="0" fillId="4" borderId="37" applyNumberFormat="1" applyFont="1" applyFill="1" applyBorder="1" applyAlignment="1" applyProtection="0">
      <alignment horizontal="center" vertical="bottom"/>
    </xf>
    <xf numFmtId="60" fontId="10" fillId="3" borderId="37" applyNumberFormat="1" applyFont="1" applyFill="1" applyBorder="1" applyAlignment="1" applyProtection="0">
      <alignment horizontal="center" vertical="bottom"/>
    </xf>
    <xf numFmtId="60" fontId="0" fillId="3" borderId="38" applyNumberFormat="1" applyFont="1" applyFill="1" applyBorder="1" applyAlignment="1" applyProtection="0">
      <alignment horizontal="center" vertical="bottom"/>
    </xf>
    <xf numFmtId="0" fontId="0" fillId="3" borderId="25" applyNumberFormat="1" applyFont="1" applyFill="1" applyBorder="1" applyAlignment="1" applyProtection="0">
      <alignment vertical="bottom"/>
    </xf>
    <xf numFmtId="0" fontId="0" fillId="3" borderId="18" applyNumberFormat="1" applyFont="1" applyFill="1" applyBorder="1" applyAlignment="1" applyProtection="0">
      <alignment vertical="bottom"/>
    </xf>
    <xf numFmtId="0" fontId="0" fillId="3" borderId="19" applyNumberFormat="1" applyFont="1" applyFill="1" applyBorder="1" applyAlignment="1" applyProtection="0">
      <alignment vertical="bottom"/>
    </xf>
    <xf numFmtId="49" fontId="0" fillId="4" borderId="39" applyNumberFormat="1" applyFont="1" applyFill="1" applyBorder="1" applyAlignment="1" applyProtection="0">
      <alignment vertical="bottom"/>
    </xf>
    <xf numFmtId="3" fontId="0" fillId="4" borderId="39" applyNumberFormat="1" applyFont="1" applyFill="1" applyBorder="1" applyAlignment="1" applyProtection="0">
      <alignment horizontal="center" vertical="bottom"/>
    </xf>
    <xf numFmtId="9" fontId="0" fillId="4" borderId="40" applyNumberFormat="1" applyFont="1" applyFill="1" applyBorder="1" applyAlignment="1" applyProtection="0">
      <alignment vertical="bottom"/>
    </xf>
    <xf numFmtId="1" fontId="0" fillId="3" borderId="41" applyNumberFormat="1" applyFont="1" applyFill="1" applyBorder="1" applyAlignment="1" applyProtection="0">
      <alignment horizontal="center" vertical="bottom"/>
    </xf>
    <xf numFmtId="62" fontId="0" fillId="3" borderId="41" applyNumberFormat="1" applyFont="1" applyFill="1" applyBorder="1" applyAlignment="1" applyProtection="0">
      <alignment horizontal="center" vertical="bottom"/>
    </xf>
    <xf numFmtId="60" fontId="0" fillId="3" borderId="41" applyNumberFormat="1" applyFont="1" applyFill="1" applyBorder="1" applyAlignment="1" applyProtection="0">
      <alignment horizontal="center" vertical="bottom"/>
    </xf>
    <xf numFmtId="62" fontId="0" fillId="4" borderId="41" applyNumberFormat="1" applyFont="1" applyFill="1" applyBorder="1" applyAlignment="1" applyProtection="0">
      <alignment horizontal="center" vertical="bottom"/>
    </xf>
    <xf numFmtId="61" fontId="0" fillId="3" borderId="41" applyNumberFormat="1" applyFont="1" applyFill="1" applyBorder="1" applyAlignment="1" applyProtection="0">
      <alignment horizontal="center" vertical="bottom"/>
    </xf>
    <xf numFmtId="60" fontId="10" fillId="3" borderId="41" applyNumberFormat="1" applyFont="1" applyFill="1" applyBorder="1" applyAlignment="1" applyProtection="0">
      <alignment horizontal="center" vertical="bottom"/>
    </xf>
    <xf numFmtId="60" fontId="0" fillId="3" borderId="42" applyNumberFormat="1" applyFont="1" applyFill="1" applyBorder="1" applyAlignment="1" applyProtection="0">
      <alignment horizontal="center" vertical="bottom"/>
    </xf>
    <xf numFmtId="49" fontId="9" fillId="4" borderId="43" applyNumberFormat="1" applyFont="1" applyFill="1" applyBorder="1" applyAlignment="1" applyProtection="0">
      <alignment vertical="bottom"/>
    </xf>
    <xf numFmtId="3" fontId="9" fillId="4" borderId="43" applyNumberFormat="1" applyFont="1" applyFill="1" applyBorder="1" applyAlignment="1" applyProtection="0">
      <alignment horizontal="center" vertical="bottom"/>
    </xf>
    <xf numFmtId="9" fontId="9" fillId="4" borderId="44" applyNumberFormat="1" applyFont="1" applyFill="1" applyBorder="1" applyAlignment="1" applyProtection="0">
      <alignment vertical="bottom"/>
    </xf>
    <xf numFmtId="1" fontId="9" fillId="3" borderId="45" applyNumberFormat="1" applyFont="1" applyFill="1" applyBorder="1" applyAlignment="1" applyProtection="0">
      <alignment horizontal="center" vertical="bottom"/>
    </xf>
    <xf numFmtId="62" fontId="9" fillId="3" borderId="45" applyNumberFormat="1" applyFont="1" applyFill="1" applyBorder="1" applyAlignment="1" applyProtection="0">
      <alignment horizontal="center" vertical="bottom"/>
    </xf>
    <xf numFmtId="60" fontId="9" fillId="3" borderId="45" applyNumberFormat="1" applyFont="1" applyFill="1" applyBorder="1" applyAlignment="1" applyProtection="0">
      <alignment horizontal="center" vertical="bottom"/>
    </xf>
    <xf numFmtId="61" fontId="9" fillId="3" borderId="45" applyNumberFormat="1" applyFont="1" applyFill="1" applyBorder="1" applyAlignment="1" applyProtection="0">
      <alignment horizontal="center" vertical="bottom"/>
    </xf>
    <xf numFmtId="60" fontId="10" fillId="3" borderId="45" applyNumberFormat="1" applyFont="1" applyFill="1" applyBorder="1" applyAlignment="1" applyProtection="0">
      <alignment horizontal="center" vertical="bottom"/>
    </xf>
    <xf numFmtId="60" fontId="9" fillId="3" borderId="46" applyNumberFormat="1" applyFont="1" applyFill="1" applyBorder="1" applyAlignment="1" applyProtection="0">
      <alignment horizontal="center" vertical="bottom"/>
    </xf>
    <xf numFmtId="0" fontId="0" fillId="3" borderId="47" applyNumberFormat="1" applyFont="1" applyFill="1" applyBorder="1" applyAlignment="1" applyProtection="0">
      <alignment vertical="bottom"/>
    </xf>
    <xf numFmtId="0" fontId="0" fillId="3" borderId="21" applyNumberFormat="1" applyFont="1" applyFill="1" applyBorder="1" applyAlignment="1" applyProtection="0">
      <alignment vertical="bottom"/>
    </xf>
    <xf numFmtId="63" fontId="0" fillId="3" borderId="21" applyNumberFormat="1" applyFont="1" applyFill="1" applyBorder="1" applyAlignment="1" applyProtection="0">
      <alignment vertical="bottom"/>
    </xf>
    <xf numFmtId="60" fontId="9" fillId="3" borderId="21" applyNumberFormat="1" applyFont="1" applyFill="1" applyBorder="1" applyAlignment="1" applyProtection="0">
      <alignment vertical="bottom"/>
    </xf>
    <xf numFmtId="0" fontId="0" fillId="3" borderId="48" applyNumberFormat="1" applyFont="1" applyFill="1" applyBorder="1" applyAlignment="1" applyProtection="0">
      <alignment vertical="bottom"/>
    </xf>
    <xf numFmtId="60" fontId="10" fillId="4" borderId="49" applyNumberFormat="1" applyFont="1" applyFill="1" applyBorder="1" applyAlignment="1" applyProtection="0">
      <alignment horizontal="left" vertical="bottom"/>
    </xf>
    <xf numFmtId="0" fontId="11" fillId="3" borderId="50" applyNumberFormat="1" applyFont="1" applyFill="1" applyBorder="1" applyAlignment="1" applyProtection="0">
      <alignment vertical="bottom"/>
    </xf>
    <xf numFmtId="0" fontId="12" fillId="3" borderId="51" applyNumberFormat="1" applyFont="1" applyFill="1" applyBorder="1" applyAlignment="1" applyProtection="0">
      <alignment vertical="bottom"/>
    </xf>
    <xf numFmtId="0" fontId="12" fillId="3" borderId="18" applyNumberFormat="1" applyFont="1" applyFill="1" applyBorder="1" applyAlignment="1" applyProtection="0">
      <alignment vertical="bottom"/>
    </xf>
    <xf numFmtId="63" fontId="12" fillId="3" borderId="18" applyNumberFormat="1" applyFont="1" applyFill="1" applyBorder="1" applyAlignment="1" applyProtection="0">
      <alignment vertical="bottom"/>
    </xf>
    <xf numFmtId="62" fontId="12" fillId="3" borderId="18" applyNumberFormat="1" applyFont="1" applyFill="1" applyBorder="1" applyAlignment="1" applyProtection="0">
      <alignment vertical="bottom"/>
    </xf>
    <xf numFmtId="60" fontId="12" fillId="3" borderId="18" applyNumberFormat="1" applyFont="1" applyFill="1" applyBorder="1" applyAlignment="1" applyProtection="0">
      <alignment vertical="bottom"/>
    </xf>
    <xf numFmtId="61" fontId="12" fillId="3" borderId="18" applyNumberFormat="1" applyFont="1" applyFill="1" applyBorder="1" applyAlignment="1" applyProtection="0">
      <alignment vertical="bottom"/>
    </xf>
    <xf numFmtId="49" fontId="13" fillId="3" borderId="21" applyNumberFormat="1" applyFont="1" applyFill="1" applyBorder="1" applyAlignment="1" applyProtection="0">
      <alignment vertical="bottom"/>
    </xf>
    <xf numFmtId="0" fontId="12" fillId="4" borderId="18" applyNumberFormat="1" applyFont="1" applyFill="1" applyBorder="1" applyAlignment="1" applyProtection="0">
      <alignment vertical="bottom"/>
    </xf>
    <xf numFmtId="49" fontId="12" fillId="3" borderId="18" applyNumberFormat="1" applyFont="1" applyFill="1" applyBorder="1" applyAlignment="1" applyProtection="0">
      <alignment vertical="bottom"/>
    </xf>
    <xf numFmtId="49" fontId="5" fillId="3" borderId="51" applyNumberFormat="1" applyFont="1" applyFill="1" applyBorder="1" applyAlignment="1" applyProtection="0">
      <alignment vertical="bottom"/>
    </xf>
    <xf numFmtId="0" fontId="5" fillId="3" borderId="18" applyNumberFormat="1" applyFont="1" applyFill="1" applyBorder="1" applyAlignment="1" applyProtection="0">
      <alignment vertical="bottom"/>
    </xf>
    <xf numFmtId="63" fontId="5" fillId="3" borderId="18" applyNumberFormat="1" applyFont="1" applyFill="1" applyBorder="1" applyAlignment="1" applyProtection="0">
      <alignment vertical="bottom"/>
    </xf>
    <xf numFmtId="0" fontId="0" fillId="3" borderId="51" applyNumberFormat="1" applyFont="1" applyFill="1" applyBorder="1" applyAlignment="1" applyProtection="0">
      <alignment vertical="bottom"/>
    </xf>
    <xf numFmtId="0" fontId="0" fillId="3" borderId="52" applyNumberFormat="1" applyFont="1" applyFill="1" applyBorder="1" applyAlignment="1" applyProtection="0">
      <alignment vertical="bottom"/>
    </xf>
    <xf numFmtId="0" fontId="0" fillId="3" borderId="53" applyNumberFormat="1" applyFont="1" applyFill="1" applyBorder="1" applyAlignment="1" applyProtection="0">
      <alignment vertical="bottom"/>
    </xf>
    <xf numFmtId="0" fontId="0" fillId="3" borderId="54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fillId="3" borderId="12" applyNumberFormat="1" applyFont="1" applyFill="1" applyBorder="1" applyAlignment="1" applyProtection="0">
      <alignment vertical="center"/>
    </xf>
    <xf numFmtId="61" fontId="9" fillId="3" borderId="15" applyNumberFormat="1" applyFont="1" applyFill="1" applyBorder="1" applyAlignment="1" applyProtection="0">
      <alignment horizontal="center" vertical="bottom" wrapText="1"/>
    </xf>
    <xf numFmtId="61" fontId="9" fillId="3" borderId="15" applyNumberFormat="1" applyFont="1" applyFill="1" applyBorder="1" applyAlignment="1" applyProtection="0">
      <alignment horizontal="center" vertical="bottom"/>
    </xf>
    <xf numFmtId="63" fontId="10" fillId="3" borderId="14" applyNumberFormat="1" applyFont="1" applyFill="1" applyBorder="1" applyAlignment="1" applyProtection="0">
      <alignment vertical="bottom"/>
    </xf>
    <xf numFmtId="62" fontId="9" fillId="3" borderId="7" applyNumberFormat="1" applyFont="1" applyFill="1" applyBorder="1" applyAlignment="1" applyProtection="0">
      <alignment horizontal="center" vertical="bottom"/>
    </xf>
    <xf numFmtId="61" fontId="9" fillId="3" borderId="12" applyNumberFormat="1" applyFont="1" applyFill="1" applyBorder="1" applyAlignment="1" applyProtection="0">
      <alignment horizontal="center" vertical="bottom"/>
    </xf>
    <xf numFmtId="61" fontId="9" fillId="3" borderId="14" applyNumberFormat="1" applyFont="1" applyFill="1" applyBorder="1" applyAlignment="1" applyProtection="0">
      <alignment horizontal="center" vertical="bottom"/>
    </xf>
    <xf numFmtId="60" fontId="9" fillId="3" borderId="7" applyNumberFormat="1" applyFont="1" applyFill="1" applyBorder="1" applyAlignment="1" applyProtection="0">
      <alignment horizontal="center" vertical="bottom"/>
    </xf>
    <xf numFmtId="0" fontId="0" fillId="3" borderId="8" applyNumberFormat="1" applyFont="1" applyFill="1" applyBorder="1" applyAlignment="1" applyProtection="0">
      <alignment vertical="bottom" wrapText="1"/>
    </xf>
    <xf numFmtId="0" fontId="0" fillId="3" borderId="55" applyNumberFormat="1" applyFont="1" applyFill="1" applyBorder="1" applyAlignment="1" applyProtection="0">
      <alignment vertical="bottom" wrapText="1"/>
    </xf>
    <xf numFmtId="0" fontId="0" fillId="3" borderId="55" applyNumberFormat="1" applyFont="1" applyFill="1" applyBorder="1" applyAlignment="1" applyProtection="0">
      <alignment vertical="bottom"/>
    </xf>
    <xf numFmtId="0" fontId="0" fillId="3" borderId="8" applyNumberFormat="1" applyFont="1" applyFill="1" applyBorder="1" applyAlignment="1" applyProtection="0">
      <alignment vertical="bottom"/>
    </xf>
    <xf numFmtId="0" fontId="0" fillId="3" borderId="28" applyNumberFormat="1" applyFont="1" applyFill="1" applyBorder="1" applyAlignment="1" applyProtection="0">
      <alignment vertical="bottom"/>
    </xf>
    <xf numFmtId="62" fontId="9" fillId="3" borderId="22" applyNumberFormat="1" applyFont="1" applyFill="1" applyBorder="1" applyAlignment="1" applyProtection="0">
      <alignment horizontal="center" vertical="bottom"/>
    </xf>
    <xf numFmtId="9" fontId="9" fillId="3" borderId="6" applyNumberFormat="1" applyFont="1" applyFill="1" applyBorder="1" applyAlignment="1" applyProtection="0">
      <alignment vertical="bottom"/>
    </xf>
    <xf numFmtId="60" fontId="9" fillId="3" borderId="56" applyNumberFormat="1" applyFont="1" applyFill="1" applyBorder="1" applyAlignment="1" applyProtection="0">
      <alignment horizontal="center" vertical="bottom"/>
    </xf>
    <xf numFmtId="0" fontId="14" fillId="3" borderId="57" applyNumberFormat="1" applyFont="1" applyFill="1" applyBorder="1" applyAlignment="1" applyProtection="0">
      <alignment vertical="bottom"/>
    </xf>
    <xf numFmtId="0" fontId="9" fillId="3" borderId="25" applyNumberFormat="1" applyFont="1" applyFill="1" applyBorder="1" applyAlignment="1" applyProtection="0">
      <alignment vertical="bottom"/>
    </xf>
    <xf numFmtId="0" fontId="9" fillId="3" borderId="18" applyNumberFormat="1" applyFont="1" applyFill="1" applyBorder="1" applyAlignment="1" applyProtection="0">
      <alignment horizontal="center" vertical="bottom"/>
    </xf>
    <xf numFmtId="62" fontId="9" fillId="3" borderId="16" applyNumberFormat="1" applyFont="1" applyFill="1" applyBorder="1" applyAlignment="1" applyProtection="0">
      <alignment horizontal="center" vertical="bottom"/>
    </xf>
    <xf numFmtId="49" fontId="9" fillId="3" borderId="58" applyNumberFormat="1" applyFont="1" applyFill="1" applyBorder="1" applyAlignment="1" applyProtection="0">
      <alignment horizontal="center" vertical="bottom"/>
    </xf>
    <xf numFmtId="49" fontId="9" fillId="3" borderId="59" applyNumberFormat="1" applyFont="1" applyFill="1" applyBorder="1" applyAlignment="1" applyProtection="0">
      <alignment horizontal="center" vertical="center" wrapText="1"/>
    </xf>
    <xf numFmtId="0" fontId="14" fillId="3" borderId="57" applyNumberFormat="1" applyFont="1" applyFill="1" applyBorder="1" applyAlignment="1" applyProtection="0">
      <alignment vertical="center"/>
    </xf>
    <xf numFmtId="64" fontId="0" fillId="4" borderId="36" applyNumberFormat="1" applyFont="1" applyFill="1" applyBorder="1" applyAlignment="1" applyProtection="0">
      <alignment horizontal="center" vertical="bottom"/>
    </xf>
    <xf numFmtId="9" fontId="0" fillId="4" borderId="37" applyNumberFormat="1" applyFont="1" applyFill="1" applyBorder="1" applyAlignment="1" applyProtection="0">
      <alignment vertical="bottom"/>
    </xf>
    <xf numFmtId="61" fontId="0" fillId="3" borderId="37" applyNumberFormat="1" applyFont="1" applyFill="1" applyBorder="1" applyAlignment="1" applyProtection="0">
      <alignment horizontal="center" vertical="bottom"/>
    </xf>
    <xf numFmtId="60" fontId="15" fillId="3" borderId="37" applyNumberFormat="1" applyFont="1" applyFill="1" applyBorder="1" applyAlignment="1" applyProtection="0">
      <alignment horizontal="center" vertical="bottom"/>
    </xf>
    <xf numFmtId="62" fontId="14" fillId="3" borderId="57" applyNumberFormat="1" applyFont="1" applyFill="1" applyBorder="1" applyAlignment="1" applyProtection="0">
      <alignment vertical="bottom"/>
    </xf>
    <xf numFmtId="64" fontId="0" fillId="4" borderId="40" applyNumberFormat="1" applyFont="1" applyFill="1" applyBorder="1" applyAlignment="1" applyProtection="0">
      <alignment horizontal="center" vertical="bottom"/>
    </xf>
    <xf numFmtId="9" fontId="0" fillId="4" borderId="41" applyNumberFormat="1" applyFont="1" applyFill="1" applyBorder="1" applyAlignment="1" applyProtection="0">
      <alignment vertical="bottom"/>
    </xf>
    <xf numFmtId="60" fontId="15" fillId="3" borderId="41" applyNumberFormat="1" applyFont="1" applyFill="1" applyBorder="1" applyAlignment="1" applyProtection="0">
      <alignment horizontal="center" vertical="bottom"/>
    </xf>
    <xf numFmtId="59" fontId="9" fillId="4" borderId="44" applyNumberFormat="1" applyFont="1" applyFill="1" applyBorder="1" applyAlignment="1" applyProtection="0">
      <alignment horizontal="center" vertical="bottom"/>
    </xf>
    <xf numFmtId="9" fontId="9" fillId="4" borderId="45" applyNumberFormat="1" applyFont="1" applyFill="1" applyBorder="1" applyAlignment="1" applyProtection="0">
      <alignment vertical="bottom"/>
    </xf>
    <xf numFmtId="62" fontId="0" fillId="3" borderId="21" applyNumberFormat="1" applyFont="1" applyFill="1" applyBorder="1" applyAlignment="1" applyProtection="0">
      <alignment vertical="bottom"/>
    </xf>
    <xf numFmtId="60" fontId="0" fillId="3" borderId="21" applyNumberFormat="1" applyFont="1" applyFill="1" applyBorder="1" applyAlignment="1" applyProtection="0">
      <alignment vertical="bottom"/>
    </xf>
    <xf numFmtId="61" fontId="0" fillId="3" borderId="48" applyNumberFormat="1" applyFont="1" applyFill="1" applyBorder="1" applyAlignment="1" applyProtection="0">
      <alignment vertical="bottom"/>
    </xf>
    <xf numFmtId="60" fontId="10" fillId="4" borderId="45" applyNumberFormat="1" applyFont="1" applyFill="1" applyBorder="1" applyAlignment="1" applyProtection="0">
      <alignment horizontal="left" vertical="bottom"/>
    </xf>
    <xf numFmtId="0" fontId="0" fillId="3" borderId="50" applyNumberFormat="1" applyFont="1" applyFill="1" applyBorder="1" applyAlignment="1" applyProtection="0">
      <alignment vertical="bottom"/>
    </xf>
    <xf numFmtId="0" fontId="14" fillId="3" borderId="19" applyNumberFormat="1" applyFont="1" applyFill="1" applyBorder="1" applyAlignment="1" applyProtection="0">
      <alignment vertical="bottom"/>
    </xf>
    <xf numFmtId="63" fontId="0" fillId="3" borderId="18" applyNumberFormat="1" applyFont="1" applyFill="1" applyBorder="1" applyAlignment="1" applyProtection="0">
      <alignment vertical="bottom"/>
    </xf>
    <xf numFmtId="61" fontId="0" fillId="3" borderId="18" applyNumberFormat="1" applyFont="1" applyFill="1" applyBorder="1" applyAlignment="1" applyProtection="0">
      <alignment vertical="bottom"/>
    </xf>
    <xf numFmtId="62" fontId="0" fillId="3" borderId="18" applyNumberFormat="1" applyFont="1" applyFill="1" applyBorder="1" applyAlignment="1" applyProtection="0">
      <alignment vertical="bottom"/>
    </xf>
    <xf numFmtId="60" fontId="14" fillId="3" borderId="18" applyNumberFormat="1" applyFont="1" applyFill="1" applyBorder="1" applyAlignment="1" applyProtection="0">
      <alignment vertical="bottom"/>
    </xf>
    <xf numFmtId="0" fontId="14" fillId="3" borderId="53" applyNumberFormat="1" applyFont="1" applyFill="1" applyBorder="1" applyAlignment="1" applyProtection="0">
      <alignment vertical="bottom"/>
    </xf>
    <xf numFmtId="63" fontId="14" fillId="3" borderId="53" applyNumberFormat="1" applyFont="1" applyFill="1" applyBorder="1" applyAlignment="1" applyProtection="0">
      <alignment vertical="bottom"/>
    </xf>
    <xf numFmtId="61" fontId="14" fillId="3" borderId="53" applyNumberFormat="1" applyFont="1" applyFill="1" applyBorder="1" applyAlignment="1" applyProtection="0">
      <alignment vertical="bottom"/>
    </xf>
    <xf numFmtId="62" fontId="14" fillId="3" borderId="53" applyNumberFormat="1" applyFont="1" applyFill="1" applyBorder="1" applyAlignment="1" applyProtection="0">
      <alignment vertical="bottom"/>
    </xf>
    <xf numFmtId="60" fontId="14" fillId="3" borderId="53" applyNumberFormat="1" applyFont="1" applyFill="1" applyBorder="1" applyAlignment="1" applyProtection="0">
      <alignment vertical="bottom"/>
    </xf>
    <xf numFmtId="0" fontId="14" fillId="3" borderId="54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9" fillId="3" borderId="8" applyNumberFormat="1" applyFont="1" applyFill="1" applyBorder="1" applyAlignment="1" applyProtection="0">
      <alignment horizontal="center" vertical="bottom"/>
    </xf>
    <xf numFmtId="0" fontId="14" fillId="3" borderId="8" applyNumberFormat="1" applyFont="1" applyFill="1" applyBorder="1" applyAlignment="1" applyProtection="0">
      <alignment vertical="bottom"/>
    </xf>
    <xf numFmtId="0" fontId="14" fillId="3" borderId="7" applyNumberFormat="1" applyFont="1" applyFill="1" applyBorder="1" applyAlignment="1" applyProtection="0">
      <alignment vertical="bottom"/>
    </xf>
    <xf numFmtId="0" fontId="14" fillId="3" borderId="60" applyNumberFormat="1" applyFont="1" applyFill="1" applyBorder="1" applyAlignment="1" applyProtection="0">
      <alignment vertical="bottom"/>
    </xf>
    <xf numFmtId="9" fontId="9" fillId="3" borderId="16" applyNumberFormat="1" applyFont="1" applyFill="1" applyBorder="1" applyAlignment="1" applyProtection="0">
      <alignment horizontal="center" vertical="bottom"/>
    </xf>
    <xf numFmtId="49" fontId="9" fillId="3" borderId="29" applyNumberFormat="1" applyFont="1" applyFill="1" applyBorder="1" applyAlignment="1" applyProtection="0">
      <alignment horizontal="center" vertical="bottom"/>
    </xf>
    <xf numFmtId="49" fontId="9" fillId="3" borderId="33" applyNumberFormat="1" applyFont="1" applyFill="1" applyBorder="1" applyAlignment="1" applyProtection="0">
      <alignment horizontal="center" vertical="center" wrapText="1"/>
    </xf>
    <xf numFmtId="0" fontId="14" fillId="3" borderId="60" applyNumberFormat="1" applyFont="1" applyFill="1" applyBorder="1" applyAlignment="1" applyProtection="0">
      <alignment vertical="center"/>
    </xf>
    <xf numFmtId="0" fontId="14" fillId="3" borderId="7" applyNumberFormat="1" applyFont="1" applyFill="1" applyBorder="1" applyAlignment="1" applyProtection="0">
      <alignment vertical="center"/>
    </xf>
    <xf numFmtId="60" fontId="9" fillId="3" borderId="41" applyNumberFormat="1" applyFont="1" applyFill="1" applyBorder="1" applyAlignment="1" applyProtection="0">
      <alignment horizontal="center" vertical="bottom"/>
    </xf>
    <xf numFmtId="0" fontId="14" fillId="3" borderId="47" applyNumberFormat="1" applyFont="1" applyFill="1" applyBorder="1" applyAlignment="1" applyProtection="0">
      <alignment vertical="bottom"/>
    </xf>
    <xf numFmtId="0" fontId="14" fillId="3" borderId="21" applyNumberFormat="1" applyFont="1" applyFill="1" applyBorder="1" applyAlignment="1" applyProtection="0">
      <alignment vertical="bottom"/>
    </xf>
    <xf numFmtId="63" fontId="14" fillId="3" borderId="21" applyNumberFormat="1" applyFont="1" applyFill="1" applyBorder="1" applyAlignment="1" applyProtection="0">
      <alignment vertical="bottom"/>
    </xf>
    <xf numFmtId="62" fontId="14" fillId="3" borderId="21" applyNumberFormat="1" applyFont="1" applyFill="1" applyBorder="1" applyAlignment="1" applyProtection="0">
      <alignment vertical="bottom"/>
    </xf>
    <xf numFmtId="60" fontId="16" fillId="3" borderId="61" applyNumberFormat="1" applyFont="1" applyFill="1" applyBorder="1" applyAlignment="1" applyProtection="0">
      <alignment vertical="bottom"/>
    </xf>
    <xf numFmtId="61" fontId="14" fillId="3" borderId="48" applyNumberFormat="1" applyFont="1" applyFill="1" applyBorder="1" applyAlignment="1" applyProtection="0">
      <alignment vertical="bottom"/>
    </xf>
    <xf numFmtId="60" fontId="9" fillId="5" borderId="45" applyNumberFormat="1" applyFont="1" applyFill="1" applyBorder="1" applyAlignment="1" applyProtection="0">
      <alignment horizontal="left" vertical="bottom"/>
    </xf>
    <xf numFmtId="60" fontId="14" fillId="3" borderId="62" applyNumberFormat="1" applyFont="1" applyFill="1" applyBorder="1" applyAlignment="1" applyProtection="0">
      <alignment horizontal="center" vertical="bottom"/>
    </xf>
    <xf numFmtId="0" fontId="14" fillId="3" borderId="52" applyNumberFormat="1" applyFont="1" applyFill="1" applyBorder="1" applyAlignment="1" applyProtection="0">
      <alignment vertical="bottom"/>
    </xf>
    <xf numFmtId="0" fontId="16" fillId="3" borderId="18" applyNumberFormat="1" applyFont="1" applyFill="1" applyBorder="1" applyAlignment="1" applyProtection="0">
      <alignment vertical="bottom"/>
    </xf>
    <xf numFmtId="3" fontId="16" fillId="3" borderId="18" applyNumberFormat="1" applyFont="1" applyFill="1" applyBorder="1" applyAlignment="1" applyProtection="0">
      <alignment horizontal="center" vertical="bottom"/>
    </xf>
    <xf numFmtId="62" fontId="16" fillId="3" borderId="19" applyNumberFormat="1" applyFont="1" applyFill="1" applyBorder="1" applyAlignment="1" applyProtection="0">
      <alignment horizontal="center" vertical="bottom"/>
    </xf>
    <xf numFmtId="9" fontId="16" fillId="3" borderId="27" applyNumberFormat="1" applyFont="1" applyFill="1" applyBorder="1" applyAlignment="1" applyProtection="0">
      <alignment vertical="bottom"/>
    </xf>
    <xf numFmtId="1" fontId="16" fillId="3" borderId="27" applyNumberFormat="1" applyFont="1" applyFill="1" applyBorder="1" applyAlignment="1" applyProtection="0">
      <alignment horizontal="center" vertical="bottom"/>
    </xf>
    <xf numFmtId="61" fontId="16" fillId="3" borderId="63" applyNumberFormat="1" applyFont="1" applyFill="1" applyBorder="1" applyAlignment="1" applyProtection="0">
      <alignment horizontal="center" vertical="bottom"/>
    </xf>
    <xf numFmtId="49" fontId="13" fillId="3" borderId="6" applyNumberFormat="1" applyFont="1" applyFill="1" applyBorder="1" applyAlignment="1" applyProtection="0">
      <alignment horizontal="left" vertical="bottom"/>
    </xf>
    <xf numFmtId="60" fontId="16" fillId="3" borderId="28" applyNumberFormat="1" applyFont="1" applyFill="1" applyBorder="1" applyAlignment="1" applyProtection="0">
      <alignment horizontal="center" vertical="bottom"/>
    </xf>
    <xf numFmtId="0" fontId="14" fillId="3" borderId="12" applyNumberFormat="1" applyFont="1" applyFill="1" applyBorder="1" applyAlignment="1" applyProtection="0">
      <alignment vertical="bottom"/>
    </xf>
    <xf numFmtId="0" fontId="14" fillId="3" borderId="18" applyNumberFormat="1" applyFont="1" applyFill="1" applyBorder="1" applyAlignment="1" applyProtection="0">
      <alignment vertical="bottom"/>
    </xf>
    <xf numFmtId="63" fontId="14" fillId="3" borderId="18" applyNumberFormat="1" applyFont="1" applyFill="1" applyBorder="1" applyAlignment="1" applyProtection="0">
      <alignment vertical="bottom"/>
    </xf>
    <xf numFmtId="61" fontId="14" fillId="3" borderId="18" applyNumberFormat="1" applyFont="1" applyFill="1" applyBorder="1" applyAlignment="1" applyProtection="0">
      <alignment vertical="bottom"/>
    </xf>
    <xf numFmtId="62" fontId="14" fillId="3" borderId="18" applyNumberFormat="1" applyFont="1" applyFill="1" applyBorder="1" applyAlignment="1" applyProtection="0">
      <alignment vertical="bottom"/>
    </xf>
    <xf numFmtId="60" fontId="14" fillId="3" borderId="15" applyNumberFormat="1" applyFont="1" applyFill="1" applyBorder="1" applyAlignment="1" applyProtection="0">
      <alignment vertical="bottom"/>
    </xf>
    <xf numFmtId="0" fontId="14" fillId="3" borderId="14" applyNumberFormat="1" applyFont="1" applyFill="1" applyBorder="1" applyAlignment="1" applyProtection="0">
      <alignment vertical="bottom"/>
    </xf>
    <xf numFmtId="0" fontId="14" fillId="6" borderId="53" applyNumberFormat="1" applyFont="1" applyFill="1" applyBorder="1" applyAlignment="1" applyProtection="0">
      <alignment vertical="bottom"/>
    </xf>
    <xf numFmtId="49" fontId="14" fillId="3" borderId="53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62" fontId="9" fillId="3" borderId="64" applyNumberFormat="1" applyFont="1" applyFill="1" applyBorder="1" applyAlignment="1" applyProtection="0">
      <alignment horizontal="center" vertical="bottom"/>
    </xf>
    <xf numFmtId="49" fontId="9" fillId="3" borderId="12" applyNumberFormat="1" applyFont="1" applyFill="1" applyBorder="1" applyAlignment="1" applyProtection="0">
      <alignment horizontal="center" vertical="bottom"/>
    </xf>
    <xf numFmtId="62" fontId="9" fillId="4" borderId="18" applyNumberFormat="1" applyFont="1" applyFill="1" applyBorder="1" applyAlignment="1" applyProtection="0">
      <alignment horizontal="center" vertical="bottom"/>
    </xf>
    <xf numFmtId="0" fontId="0" fillId="4" borderId="39" applyNumberFormat="1" applyFont="1" applyFill="1" applyBorder="1" applyAlignment="1" applyProtection="0">
      <alignment vertical="bottom"/>
    </xf>
    <xf numFmtId="60" fontId="9" fillId="4" borderId="45" applyNumberFormat="1" applyFont="1" applyFill="1" applyBorder="1" applyAlignment="1" applyProtection="0">
      <alignment horizontal="left" vertical="bottom"/>
    </xf>
    <xf numFmtId="0" fontId="0" fillId="3" borderId="27" applyNumberFormat="1" applyFont="1" applyFill="1" applyBorder="1" applyAlignment="1" applyProtection="0">
      <alignment vertical="bottom"/>
    </xf>
    <xf numFmtId="0" fontId="0" fillId="3" borderId="65" applyNumberFormat="1" applyFont="1" applyFill="1" applyBorder="1" applyAlignment="1" applyProtection="0">
      <alignment vertical="bottom"/>
    </xf>
    <xf numFmtId="0" fontId="17" fillId="3" borderId="52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ff0000"/>
      <rgbColor rgb="ffffffff"/>
      <rgbColor rgb="ffaaaaaa"/>
      <rgbColor rgb="ffffff66"/>
      <rgbColor rgb="ffffff99"/>
      <rgbColor rgb="ff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23</xdr:row>
      <xdr:rowOff>12700</xdr:rowOff>
    </xdr:from>
    <xdr:to>
      <xdr:col>9</xdr:col>
      <xdr:colOff>453576</xdr:colOff>
      <xdr:row>43</xdr:row>
      <xdr:rowOff>101107</xdr:rowOff>
    </xdr:to>
    <xdr:pic>
      <xdr:nvPicPr>
        <xdr:cNvPr id="2" name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5219065"/>
          <a:ext cx="10854877" cy="37460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0"/>
  <sheetViews>
    <sheetView workbookViewId="0" showGridLines="0" defaultGridColor="1"/>
  </sheetViews>
  <sheetFormatPr defaultColWidth="8.83333" defaultRowHeight="14.4" customHeight="1" outlineLevelRow="0" outlineLevelCol="0"/>
  <cols>
    <col min="1" max="1" width="17.6719" style="1" customWidth="1"/>
    <col min="2" max="2" width="12.1719" style="1" customWidth="1"/>
    <col min="3" max="3" width="18.1719" style="1" customWidth="1"/>
    <col min="4" max="4" width="18.1719" style="1" customWidth="1"/>
    <col min="5" max="5" width="18.1719" style="1" customWidth="1"/>
    <col min="6" max="6" width="18.1719" style="1" customWidth="1"/>
    <col min="7" max="256" width="8.85156" style="1" customWidth="1"/>
  </cols>
  <sheetData>
    <row r="1" ht="19.5" customHeight="1">
      <c r="A1" s="2"/>
      <c r="B1" t="s" s="3">
        <v>0</v>
      </c>
      <c r="C1" s="4"/>
      <c r="D1" s="4"/>
      <c r="E1" s="4"/>
      <c r="F1" s="5"/>
    </row>
    <row r="2" ht="57" customHeight="1">
      <c r="A2" t="s" s="6">
        <v>1</v>
      </c>
      <c r="B2" t="s" s="7">
        <v>2</v>
      </c>
      <c r="C2" t="s" s="7">
        <v>3</v>
      </c>
      <c r="D2" t="s" s="7">
        <v>4</v>
      </c>
      <c r="E2" t="s" s="7">
        <v>5</v>
      </c>
      <c r="F2" t="s" s="8">
        <v>6</v>
      </c>
    </row>
    <row r="3" ht="18.75" customHeight="1">
      <c r="A3" t="s" s="9">
        <v>7</v>
      </c>
      <c r="B3" s="10">
        <f>'SPRING'!B12</f>
        <v>14</v>
      </c>
      <c r="C3" s="11">
        <f>'SPRING'!E12</f>
        <v>0</v>
      </c>
      <c r="D3" s="12">
        <f>'SPRING'!J12</f>
        <v>0</v>
      </c>
      <c r="E3" s="12">
        <f>'SPRING'!G12</f>
        <v>0</v>
      </c>
      <c r="F3" s="12">
        <f>'SPRING'!K12</f>
        <v>0</v>
      </c>
    </row>
    <row r="4" ht="18.75" customHeight="1">
      <c r="A4" t="s" s="13">
        <v>8</v>
      </c>
      <c r="B4" s="14">
        <f>'SUMMER'!B12</f>
        <v>14</v>
      </c>
      <c r="C4" s="15">
        <f>'SUMMER'!E12</f>
        <v>0</v>
      </c>
      <c r="D4" s="16">
        <f>'SUMMER'!J12</f>
        <v>0</v>
      </c>
      <c r="E4" s="16">
        <f>'SUMMER'!G12</f>
        <v>0</v>
      </c>
      <c r="F4" s="16">
        <f>'SUMMER'!K12</f>
        <v>0</v>
      </c>
    </row>
    <row r="5" ht="18.75" customHeight="1">
      <c r="A5" t="s" s="13">
        <v>9</v>
      </c>
      <c r="B5" s="14">
        <f>'FALL'!B12</f>
        <v>14</v>
      </c>
      <c r="C5" s="15">
        <f>'FALL'!E12</f>
        <v>0</v>
      </c>
      <c r="D5" s="16">
        <f>'FALL'!J12</f>
        <v>0</v>
      </c>
      <c r="E5" s="16">
        <f>'FALL'!G12</f>
        <v>0</v>
      </c>
      <c r="F5" s="16">
        <f>'FALL'!K12</f>
        <v>0</v>
      </c>
    </row>
    <row r="6" ht="18.75" customHeight="1">
      <c r="A6" t="s" s="17">
        <v>10</v>
      </c>
      <c r="B6" s="18">
        <f>'WINTER'!B19</f>
        <v>14</v>
      </c>
      <c r="C6" s="19">
        <f>'WINTER'!E19</f>
        <v>0</v>
      </c>
      <c r="D6" s="20">
        <f>'WINTER'!J19</f>
        <v>0</v>
      </c>
      <c r="E6" s="20">
        <f>'WINTER'!G19</f>
        <v>0</v>
      </c>
      <c r="F6" s="20">
        <f>'WINTER'!K19</f>
        <v>0</v>
      </c>
    </row>
    <row r="7" ht="24" customHeight="1">
      <c r="A7" s="21"/>
      <c r="B7" s="22">
        <f>SUM(B3:B6)</f>
        <v>56</v>
      </c>
      <c r="C7" s="23">
        <f>SUM(C3:C6)</f>
        <v>0</v>
      </c>
      <c r="D7" s="24">
        <f>SUM(D3:D6)</f>
        <v>0</v>
      </c>
      <c r="E7" s="24">
        <f>SUM(E3:E6)</f>
        <v>0</v>
      </c>
      <c r="F7" s="25">
        <f>SUM(F3:F6)</f>
        <v>0</v>
      </c>
    </row>
    <row r="8" ht="15.5" customHeight="1">
      <c r="A8" s="26"/>
      <c r="B8" s="26"/>
      <c r="C8" s="26"/>
      <c r="D8" s="26"/>
      <c r="E8" s="26"/>
      <c r="F8" s="26"/>
    </row>
    <row r="9" ht="15" customHeight="1">
      <c r="A9" s="27"/>
      <c r="B9" s="27"/>
      <c r="C9" s="27"/>
      <c r="D9" s="27"/>
      <c r="E9" s="27"/>
      <c r="F9" s="27"/>
    </row>
    <row r="10" ht="15" customHeight="1">
      <c r="A10" s="28"/>
      <c r="B10" s="29"/>
      <c r="C10" s="29"/>
      <c r="D10" s="29"/>
      <c r="E10" s="29"/>
      <c r="F10" s="30"/>
    </row>
  </sheetData>
  <mergeCells count="1">
    <mergeCell ref="B1:F1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4"/>
  <sheetViews>
    <sheetView workbookViewId="0" showGridLines="0" defaultGridColor="1"/>
  </sheetViews>
  <sheetFormatPr defaultColWidth="8.83333" defaultRowHeight="14.4" customHeight="1" outlineLevelRow="0" outlineLevelCol="0"/>
  <cols>
    <col min="1" max="1" width="23.8516" style="31" customWidth="1"/>
    <col min="2" max="2" width="13.5" style="31" customWidth="1"/>
    <col min="3" max="3" width="13.5" style="31" customWidth="1"/>
    <col min="4" max="4" width="13.5" style="31" customWidth="1"/>
    <col min="5" max="5" width="24.6719" style="31" customWidth="1"/>
    <col min="6" max="6" width="13.3516" style="31" customWidth="1"/>
    <col min="7" max="7" width="13.6719" style="31" customWidth="1"/>
    <col min="8" max="8" width="11" style="31" customWidth="1"/>
    <col min="9" max="9" width="9.5" style="31" customWidth="1"/>
    <col min="10" max="10" width="16.5" style="31" customWidth="1"/>
    <col min="11" max="11" width="16.5" style="31" customWidth="1"/>
    <col min="12" max="12" width="8.85156" style="31" customWidth="1"/>
    <col min="13" max="13" width="8.85156" style="31" customWidth="1"/>
    <col min="14" max="14" width="8.85156" style="31" customWidth="1"/>
    <col min="15" max="15" width="8.85156" style="31" customWidth="1"/>
    <col min="16" max="16" width="8.85156" style="31" customWidth="1"/>
    <col min="17" max="17" width="8.85156" style="31" customWidth="1"/>
    <col min="18" max="18" width="8.85156" style="31" customWidth="1"/>
    <col min="19" max="19" width="8.85156" style="31" customWidth="1"/>
    <col min="20" max="256" width="8.85156" style="31" customWidth="1"/>
  </cols>
  <sheetData>
    <row r="1" ht="40.5" customHeight="1">
      <c r="A1" t="s" s="32">
        <v>11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5"/>
      <c r="M1" s="35"/>
      <c r="N1" s="35"/>
      <c r="O1" s="35"/>
      <c r="P1" s="35"/>
      <c r="Q1" s="35"/>
      <c r="R1" s="35"/>
      <c r="S1" s="36"/>
    </row>
    <row r="2" ht="16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/>
      <c r="L2" s="39"/>
      <c r="M2" s="39"/>
      <c r="N2" s="39"/>
      <c r="O2" s="39"/>
      <c r="P2" s="39"/>
      <c r="Q2" s="39"/>
      <c r="R2" s="39"/>
      <c r="S2" s="40"/>
    </row>
    <row r="3" ht="15" customHeight="1">
      <c r="A3" s="41"/>
      <c r="B3" s="42"/>
      <c r="C3" s="42"/>
      <c r="D3" s="43"/>
      <c r="E3" s="44"/>
      <c r="F3" s="45"/>
      <c r="G3" s="46"/>
      <c r="H3" s="47"/>
      <c r="I3" s="48"/>
      <c r="J3" s="49"/>
      <c r="K3" s="50"/>
      <c r="L3" s="51"/>
      <c r="M3" s="39"/>
      <c r="N3" s="39"/>
      <c r="O3" s="39"/>
      <c r="P3" s="39"/>
      <c r="Q3" s="39"/>
      <c r="R3" s="39"/>
      <c r="S3" s="40"/>
    </row>
    <row r="4" ht="15" customHeight="1">
      <c r="A4" s="52"/>
      <c r="B4" s="53"/>
      <c r="C4" s="53"/>
      <c r="D4" s="54"/>
      <c r="E4" s="55"/>
      <c r="F4" s="56"/>
      <c r="G4" t="s" s="57">
        <v>12</v>
      </c>
      <c r="H4" s="58"/>
      <c r="I4" s="59"/>
      <c r="J4" t="s" s="60">
        <v>12</v>
      </c>
      <c r="K4" t="s" s="61">
        <v>12</v>
      </c>
      <c r="L4" s="51"/>
      <c r="M4" s="39"/>
      <c r="N4" s="39"/>
      <c r="O4" s="39"/>
      <c r="P4" s="39"/>
      <c r="Q4" s="39"/>
      <c r="R4" s="39"/>
      <c r="S4" s="40"/>
    </row>
    <row r="5" ht="30.75" customHeight="1">
      <c r="A5" t="s" s="62">
        <v>13</v>
      </c>
      <c r="B5" t="s" s="63">
        <v>14</v>
      </c>
      <c r="C5" t="s" s="63">
        <v>15</v>
      </c>
      <c r="D5" t="s" s="63">
        <v>16</v>
      </c>
      <c r="E5" t="s" s="64">
        <v>17</v>
      </c>
      <c r="F5" t="s" s="65">
        <v>18</v>
      </c>
      <c r="G5" t="s" s="66">
        <v>19</v>
      </c>
      <c r="H5" t="s" s="63">
        <v>20</v>
      </c>
      <c r="I5" t="s" s="64">
        <v>21</v>
      </c>
      <c r="J5" t="s" s="67">
        <v>22</v>
      </c>
      <c r="K5" t="s" s="68">
        <v>23</v>
      </c>
      <c r="L5" s="69"/>
      <c r="M5" s="70"/>
      <c r="N5" s="70"/>
      <c r="O5" s="70"/>
      <c r="P5" s="70"/>
      <c r="Q5" s="70"/>
      <c r="R5" s="70"/>
      <c r="S5" s="71"/>
    </row>
    <row r="6" ht="15" customHeight="1">
      <c r="A6" t="s" s="72">
        <v>24</v>
      </c>
      <c r="B6" s="73">
        <v>1</v>
      </c>
      <c r="C6" s="73">
        <v>2</v>
      </c>
      <c r="D6" s="74">
        <v>0.08</v>
      </c>
      <c r="E6" s="75">
        <f>J6/H6</f>
        <v>0</v>
      </c>
      <c r="F6" s="76">
        <f>H6*0.35</f>
        <v>241.5</v>
      </c>
      <c r="G6" s="77">
        <f>F6*E6</f>
        <v>0</v>
      </c>
      <c r="H6" s="78">
        <v>690</v>
      </c>
      <c r="I6" s="76">
        <f>(H6-F6)/H6</f>
        <v>0.65</v>
      </c>
      <c r="J6" s="79">
        <f>$J$13*D6</f>
        <v>0</v>
      </c>
      <c r="K6" s="80">
        <f>J6-G6</f>
        <v>0</v>
      </c>
      <c r="L6" s="81"/>
      <c r="M6" s="82"/>
      <c r="N6" s="82"/>
      <c r="O6" s="82"/>
      <c r="P6" s="82"/>
      <c r="Q6" s="82"/>
      <c r="R6" s="82"/>
      <c r="S6" s="83"/>
    </row>
    <row r="7" ht="15" customHeight="1">
      <c r="A7" t="s" s="84">
        <v>25</v>
      </c>
      <c r="B7" s="85">
        <v>1</v>
      </c>
      <c r="C7" s="85">
        <v>2</v>
      </c>
      <c r="D7" s="86">
        <v>0.05</v>
      </c>
      <c r="E7" s="87">
        <f>J7/H7</f>
        <v>0</v>
      </c>
      <c r="F7" s="88">
        <f>H7*0.35</f>
        <v>337.75</v>
      </c>
      <c r="G7" s="89">
        <f>F7*E7</f>
        <v>0</v>
      </c>
      <c r="H7" s="90">
        <v>965</v>
      </c>
      <c r="I7" s="91">
        <f>(H7-F7)/H7</f>
        <v>0.65</v>
      </c>
      <c r="J7" s="92">
        <f>$J$13*D7</f>
        <v>0</v>
      </c>
      <c r="K7" s="93">
        <f>J7-G7</f>
        <v>0</v>
      </c>
      <c r="L7" s="81"/>
      <c r="M7" s="82"/>
      <c r="N7" s="82"/>
      <c r="O7" s="82"/>
      <c r="P7" s="82"/>
      <c r="Q7" s="82"/>
      <c r="R7" s="82"/>
      <c r="S7" s="83"/>
    </row>
    <row r="8" ht="15" customHeight="1">
      <c r="A8" t="s" s="84">
        <v>26</v>
      </c>
      <c r="B8" s="85">
        <v>4</v>
      </c>
      <c r="C8" s="85">
        <v>2</v>
      </c>
      <c r="D8" s="86">
        <v>0.4</v>
      </c>
      <c r="E8" s="87">
        <f>J8/H8</f>
        <v>0</v>
      </c>
      <c r="F8" s="88">
        <f>H8*0.35</f>
        <v>388.5</v>
      </c>
      <c r="G8" s="89">
        <f>F8*E8</f>
        <v>0</v>
      </c>
      <c r="H8" s="90">
        <v>1110</v>
      </c>
      <c r="I8" s="91">
        <f>(H8-F8)/H8</f>
        <v>0.65</v>
      </c>
      <c r="J8" s="92">
        <f>$J$13*D8</f>
        <v>0</v>
      </c>
      <c r="K8" s="93">
        <f>J8-G8</f>
        <v>0</v>
      </c>
      <c r="L8" s="81"/>
      <c r="M8" s="82"/>
      <c r="N8" s="82"/>
      <c r="O8" s="82"/>
      <c r="P8" s="82"/>
      <c r="Q8" s="82"/>
      <c r="R8" s="82"/>
      <c r="S8" s="83"/>
    </row>
    <row r="9" ht="15" customHeight="1">
      <c r="A9" t="s" s="84">
        <v>27</v>
      </c>
      <c r="B9" s="85">
        <v>3</v>
      </c>
      <c r="C9" s="85">
        <v>2</v>
      </c>
      <c r="D9" s="86">
        <v>0.25</v>
      </c>
      <c r="E9" s="87">
        <f>J9/H9</f>
        <v>0</v>
      </c>
      <c r="F9" s="88">
        <f>H9*0.35</f>
        <v>482.9999999999999</v>
      </c>
      <c r="G9" s="89">
        <f>F9*E9</f>
        <v>0</v>
      </c>
      <c r="H9" s="90">
        <v>1380</v>
      </c>
      <c r="I9" s="91">
        <f>(H9-F9)/H9</f>
        <v>0.65</v>
      </c>
      <c r="J9" s="92">
        <f>$J$13*D9</f>
        <v>0</v>
      </c>
      <c r="K9" s="93">
        <f>J9-G9</f>
        <v>0</v>
      </c>
      <c r="L9" s="81"/>
      <c r="M9" s="82"/>
      <c r="N9" s="82"/>
      <c r="O9" s="82"/>
      <c r="P9" s="82"/>
      <c r="Q9" s="82"/>
      <c r="R9" s="82"/>
      <c r="S9" s="83"/>
    </row>
    <row r="10" ht="15" customHeight="1">
      <c r="A10" t="s" s="84">
        <v>28</v>
      </c>
      <c r="B10" s="85">
        <v>3</v>
      </c>
      <c r="C10" s="85">
        <v>3</v>
      </c>
      <c r="D10" s="86">
        <v>0.15</v>
      </c>
      <c r="E10" s="87">
        <f>J10/H10</f>
        <v>0</v>
      </c>
      <c r="F10" s="88">
        <f>H10*0.35</f>
        <v>496.9999999999999</v>
      </c>
      <c r="G10" s="89">
        <f>F10*E10</f>
        <v>0</v>
      </c>
      <c r="H10" s="90">
        <v>1420</v>
      </c>
      <c r="I10" s="91">
        <f>(H10-F10)/H10</f>
        <v>0.65</v>
      </c>
      <c r="J10" s="92">
        <f>$J$13*D10</f>
        <v>0</v>
      </c>
      <c r="K10" s="93">
        <f>J10-G10</f>
        <v>0</v>
      </c>
      <c r="L10" s="81"/>
      <c r="M10" s="82"/>
      <c r="N10" s="82"/>
      <c r="O10" s="82"/>
      <c r="P10" s="82"/>
      <c r="Q10" s="82"/>
      <c r="R10" s="82"/>
      <c r="S10" s="83"/>
    </row>
    <row r="11" ht="15" customHeight="1">
      <c r="A11" t="s" s="84">
        <v>29</v>
      </c>
      <c r="B11" s="85">
        <v>2</v>
      </c>
      <c r="C11" s="85">
        <v>2</v>
      </c>
      <c r="D11" s="86">
        <v>0.07000000000000001</v>
      </c>
      <c r="E11" s="87">
        <f>J11/H11</f>
        <v>0</v>
      </c>
      <c r="F11" s="88">
        <f>H11*0.35</f>
        <v>1386</v>
      </c>
      <c r="G11" s="89">
        <f>F11*E11</f>
        <v>0</v>
      </c>
      <c r="H11" s="90">
        <v>3960</v>
      </c>
      <c r="I11" s="91">
        <f>(H11-F11)/H11</f>
        <v>0.65</v>
      </c>
      <c r="J11" s="92">
        <f>$J$13*D11</f>
        <v>0</v>
      </c>
      <c r="K11" s="93">
        <f>J11-G11</f>
        <v>0</v>
      </c>
      <c r="L11" s="81"/>
      <c r="M11" s="82"/>
      <c r="N11" s="82"/>
      <c r="O11" s="82"/>
      <c r="P11" s="82"/>
      <c r="Q11" s="82"/>
      <c r="R11" s="82"/>
      <c r="S11" s="83"/>
    </row>
    <row r="12" ht="16.5" customHeight="1">
      <c r="A12" t="s" s="94">
        <v>30</v>
      </c>
      <c r="B12" s="95">
        <f>SUM(B6:B11)</f>
        <v>14</v>
      </c>
      <c r="C12" s="95">
        <f>SUM(C6:C11)</f>
        <v>13</v>
      </c>
      <c r="D12" s="96">
        <f>SUM(D6:D11)</f>
        <v>1</v>
      </c>
      <c r="E12" s="97">
        <f>SUM(E6:E11)</f>
        <v>0</v>
      </c>
      <c r="F12" s="98"/>
      <c r="G12" s="99">
        <f>SUM(G6:G11)</f>
        <v>0</v>
      </c>
      <c r="H12" s="98"/>
      <c r="I12" s="100"/>
      <c r="J12" s="101">
        <f>SUM(J6:J11)</f>
        <v>0</v>
      </c>
      <c r="K12" s="102">
        <f>SUM(K6:K11)</f>
        <v>0</v>
      </c>
      <c r="L12" s="81"/>
      <c r="M12" s="82"/>
      <c r="N12" s="82"/>
      <c r="O12" s="82"/>
      <c r="P12" s="82"/>
      <c r="Q12" s="82"/>
      <c r="R12" s="82"/>
      <c r="S12" s="83"/>
    </row>
    <row r="13" ht="16.5" customHeight="1">
      <c r="A13" s="103"/>
      <c r="B13" s="104"/>
      <c r="C13" s="104"/>
      <c r="D13" s="105"/>
      <c r="E13" s="104"/>
      <c r="F13" s="104"/>
      <c r="G13" s="106"/>
      <c r="H13" s="104"/>
      <c r="I13" s="107"/>
      <c r="J13" s="108"/>
      <c r="K13" s="109"/>
      <c r="L13" s="82"/>
      <c r="M13" s="82"/>
      <c r="N13" s="82"/>
      <c r="O13" s="82"/>
      <c r="P13" s="82"/>
      <c r="Q13" s="82"/>
      <c r="R13" s="82"/>
      <c r="S13" s="83"/>
    </row>
    <row r="14" ht="15.6" customHeight="1">
      <c r="A14" s="110"/>
      <c r="B14" s="111"/>
      <c r="C14" s="111"/>
      <c r="D14" s="112"/>
      <c r="E14" s="112"/>
      <c r="F14" s="113"/>
      <c r="G14" s="114"/>
      <c r="H14" s="111"/>
      <c r="I14" s="115"/>
      <c r="J14" t="s" s="116">
        <v>31</v>
      </c>
      <c r="K14" s="111"/>
      <c r="L14" s="82"/>
      <c r="M14" s="82"/>
      <c r="N14" s="82"/>
      <c r="O14" s="82"/>
      <c r="P14" s="82"/>
      <c r="Q14" s="82"/>
      <c r="R14" s="82"/>
      <c r="S14" s="83"/>
    </row>
    <row r="15" ht="15.6" customHeight="1">
      <c r="A15" s="110"/>
      <c r="B15" s="111"/>
      <c r="C15" s="111"/>
      <c r="D15" s="112"/>
      <c r="E15" s="112"/>
      <c r="F15" s="113"/>
      <c r="G15" s="114"/>
      <c r="H15" s="111"/>
      <c r="I15" s="115"/>
      <c r="J15" s="114"/>
      <c r="K15" s="111"/>
      <c r="L15" s="82"/>
      <c r="M15" s="82"/>
      <c r="N15" s="82"/>
      <c r="O15" s="82"/>
      <c r="P15" s="82"/>
      <c r="Q15" s="82"/>
      <c r="R15" s="82"/>
      <c r="S15" s="83"/>
    </row>
    <row r="16" ht="15.6" customHeight="1">
      <c r="A16" s="110"/>
      <c r="B16" s="117"/>
      <c r="C16" t="s" s="118">
        <v>32</v>
      </c>
      <c r="D16" s="112"/>
      <c r="E16" s="112"/>
      <c r="F16" s="113"/>
      <c r="G16" s="114"/>
      <c r="H16" s="111"/>
      <c r="I16" s="115"/>
      <c r="J16" s="114"/>
      <c r="K16" s="111"/>
      <c r="L16" s="82"/>
      <c r="M16" s="82"/>
      <c r="N16" s="82"/>
      <c r="O16" s="82"/>
      <c r="P16" s="82"/>
      <c r="Q16" s="82"/>
      <c r="R16" s="82"/>
      <c r="S16" s="83"/>
    </row>
    <row r="17" ht="18" customHeight="1">
      <c r="A17" t="s" s="119">
        <v>33</v>
      </c>
      <c r="B17" s="120"/>
      <c r="C17" s="120"/>
      <c r="D17" s="121"/>
      <c r="E17" s="121"/>
      <c r="F17" s="113"/>
      <c r="G17" s="114"/>
      <c r="H17" s="111"/>
      <c r="I17" s="115"/>
      <c r="J17" s="114"/>
      <c r="K17" s="111"/>
      <c r="L17" s="82"/>
      <c r="M17" s="82"/>
      <c r="N17" s="82"/>
      <c r="O17" s="82"/>
      <c r="P17" s="82"/>
      <c r="Q17" s="82"/>
      <c r="R17" s="82"/>
      <c r="S17" s="83"/>
    </row>
    <row r="18" ht="18" customHeight="1">
      <c r="A18" t="s" s="119">
        <v>34</v>
      </c>
      <c r="B18" s="120"/>
      <c r="C18" s="120"/>
      <c r="D18" s="121"/>
      <c r="E18" s="121"/>
      <c r="F18" s="113"/>
      <c r="G18" s="114"/>
      <c r="H18" s="111"/>
      <c r="I18" s="115"/>
      <c r="J18" s="114"/>
      <c r="K18" s="111"/>
      <c r="L18" s="82"/>
      <c r="M18" s="82"/>
      <c r="N18" s="82"/>
      <c r="O18" s="82"/>
      <c r="P18" s="82"/>
      <c r="Q18" s="82"/>
      <c r="R18" s="82"/>
      <c r="S18" s="83"/>
    </row>
    <row r="19" ht="18" customHeight="1">
      <c r="A19" t="s" s="119">
        <v>35</v>
      </c>
      <c r="B19" s="120"/>
      <c r="C19" s="120"/>
      <c r="D19" s="121"/>
      <c r="E19" s="121"/>
      <c r="F19" s="113"/>
      <c r="G19" s="114"/>
      <c r="H19" s="111"/>
      <c r="I19" s="115"/>
      <c r="J19" s="114"/>
      <c r="K19" s="111"/>
      <c r="L19" s="82"/>
      <c r="M19" s="82"/>
      <c r="N19" s="82"/>
      <c r="O19" s="82"/>
      <c r="P19" s="82"/>
      <c r="Q19" s="82"/>
      <c r="R19" s="82"/>
      <c r="S19" s="83"/>
    </row>
    <row r="20" ht="18" customHeight="1">
      <c r="A20" t="s" s="119">
        <v>36</v>
      </c>
      <c r="B20" s="120"/>
      <c r="C20" s="120"/>
      <c r="D20" s="121"/>
      <c r="E20" s="12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</row>
    <row r="21" ht="18" customHeight="1">
      <c r="A21" t="s" s="119">
        <v>37</v>
      </c>
      <c r="B21" s="120"/>
      <c r="C21" s="120"/>
      <c r="D21" s="121"/>
      <c r="E21" s="12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</row>
    <row r="22" ht="18" customHeight="1">
      <c r="A22" t="s" s="119">
        <v>38</v>
      </c>
      <c r="B22" s="120"/>
      <c r="C22" s="120"/>
      <c r="D22" s="121"/>
      <c r="E22" s="12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3"/>
    </row>
    <row r="23" ht="14.4" customHeight="1">
      <c r="A23" s="12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3"/>
    </row>
    <row r="24" ht="14.4" customHeight="1">
      <c r="A24" s="12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3"/>
    </row>
    <row r="25" ht="14.4" customHeight="1">
      <c r="A25" s="12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3"/>
    </row>
    <row r="26" ht="14.4" customHeight="1">
      <c r="A26" s="12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</row>
    <row r="27" ht="14.4" customHeight="1">
      <c r="A27" s="12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3"/>
    </row>
    <row r="28" ht="14.4" customHeight="1">
      <c r="A28" s="12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3"/>
    </row>
    <row r="29" ht="14.4" customHeight="1">
      <c r="A29" s="12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</row>
    <row r="30" ht="14.4" customHeight="1">
      <c r="A30" s="12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3"/>
    </row>
    <row r="31" ht="14.4" customHeight="1">
      <c r="A31" s="12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3"/>
    </row>
    <row r="32" ht="14.4" customHeight="1">
      <c r="A32" s="12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/>
    </row>
    <row r="33" ht="14.4" customHeight="1">
      <c r="A33" s="12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3"/>
    </row>
    <row r="34" ht="14.4" customHeight="1">
      <c r="A34" s="12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</row>
    <row r="35" ht="14.4" customHeight="1">
      <c r="A35" s="12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3"/>
    </row>
    <row r="36" ht="14.4" customHeight="1">
      <c r="A36" s="12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3"/>
    </row>
    <row r="37" ht="14.4" customHeight="1">
      <c r="A37" s="12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3"/>
    </row>
    <row r="38" ht="14.4" customHeight="1">
      <c r="A38" s="12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3"/>
    </row>
    <row r="39" ht="14.4" customHeight="1">
      <c r="A39" s="12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3"/>
    </row>
    <row r="40" ht="14.4" customHeight="1">
      <c r="A40" s="12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3"/>
    </row>
    <row r="41" ht="14.4" customHeight="1">
      <c r="A41" s="12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3"/>
    </row>
    <row r="42" ht="14.4" customHeight="1">
      <c r="A42" s="12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3"/>
    </row>
    <row r="43" ht="14.4" customHeight="1">
      <c r="A43" s="12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</row>
    <row r="44" ht="14.4" customHeigh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5"/>
    </row>
  </sheetData>
  <mergeCells count="1">
    <mergeCell ref="B4:C4"/>
  </mergeCells>
  <pageMargins left="0.7" right="0.2" top="0.25" bottom="0.2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5"/>
  <sheetViews>
    <sheetView workbookViewId="0" showGridLines="0" defaultGridColor="1"/>
  </sheetViews>
  <sheetFormatPr defaultColWidth="9.16667" defaultRowHeight="14.4" customHeight="1" outlineLevelRow="0" outlineLevelCol="0"/>
  <cols>
    <col min="1" max="1" width="28.6719" style="126" customWidth="1"/>
    <col min="2" max="2" width="9.67188" style="126" customWidth="1"/>
    <col min="3" max="3" width="9.67188" style="126" customWidth="1"/>
    <col min="4" max="4" width="10" style="126" customWidth="1"/>
    <col min="5" max="5" width="10" style="126" customWidth="1"/>
    <col min="6" max="6" width="12.8516" style="126" customWidth="1"/>
    <col min="7" max="7" width="17.1719" style="126" customWidth="1"/>
    <col min="8" max="8" width="10.8516" style="126" customWidth="1"/>
    <col min="9" max="9" width="8.67188" style="126" customWidth="1"/>
    <col min="10" max="10" width="17.1719" style="126" customWidth="1"/>
    <col min="11" max="11" width="17.1719" style="126" customWidth="1"/>
    <col min="12" max="12" width="9.17188" style="126" customWidth="1"/>
    <col min="13" max="256" width="9.17188" style="126" customWidth="1"/>
  </cols>
  <sheetData>
    <row r="1" ht="31.5" customHeight="1">
      <c r="A1" t="s" s="127">
        <v>39</v>
      </c>
      <c r="B1" s="128"/>
      <c r="C1" s="129"/>
      <c r="D1" s="130"/>
      <c r="E1" s="55"/>
      <c r="F1" s="131"/>
      <c r="G1" s="132"/>
      <c r="H1" s="129"/>
      <c r="I1" s="133"/>
      <c r="J1" s="134"/>
      <c r="K1" s="27"/>
      <c r="L1" s="27"/>
    </row>
    <row r="2" ht="15.75" customHeight="1">
      <c r="A2" s="135"/>
      <c r="B2" s="136"/>
      <c r="C2" s="137"/>
      <c r="D2" s="138"/>
      <c r="E2" s="138"/>
      <c r="F2" s="138"/>
      <c r="G2" s="138"/>
      <c r="H2" s="137"/>
      <c r="I2" s="138"/>
      <c r="J2" s="138"/>
      <c r="K2" s="138"/>
      <c r="L2" s="139"/>
    </row>
    <row r="3" ht="15.75" customHeight="1">
      <c r="A3" s="41"/>
      <c r="B3" s="42"/>
      <c r="C3" s="140"/>
      <c r="D3" s="141"/>
      <c r="E3" s="44"/>
      <c r="F3" s="45"/>
      <c r="G3" s="46"/>
      <c r="H3" s="47"/>
      <c r="I3" s="48"/>
      <c r="J3" s="49"/>
      <c r="K3" s="142"/>
      <c r="L3" s="143"/>
    </row>
    <row r="4" ht="15.75" customHeight="1">
      <c r="A4" s="144"/>
      <c r="B4" s="145"/>
      <c r="C4" s="146"/>
      <c r="D4" s="54"/>
      <c r="E4" s="55"/>
      <c r="F4" s="56"/>
      <c r="G4" t="s" s="57">
        <v>12</v>
      </c>
      <c r="H4" s="58"/>
      <c r="I4" s="59"/>
      <c r="J4" t="s" s="60">
        <v>12</v>
      </c>
      <c r="K4" t="s" s="147">
        <v>12</v>
      </c>
      <c r="L4" s="143"/>
    </row>
    <row r="5" ht="30.75" customHeight="1">
      <c r="A5" t="s" s="62">
        <v>13</v>
      </c>
      <c r="B5" t="s" s="63">
        <v>14</v>
      </c>
      <c r="C5" t="s" s="63">
        <v>15</v>
      </c>
      <c r="D5" t="s" s="63">
        <v>16</v>
      </c>
      <c r="E5" t="s" s="64">
        <v>17</v>
      </c>
      <c r="F5" t="s" s="65">
        <v>18</v>
      </c>
      <c r="G5" t="s" s="66">
        <v>19</v>
      </c>
      <c r="H5" t="s" s="63">
        <v>20</v>
      </c>
      <c r="I5" t="s" s="64">
        <v>21</v>
      </c>
      <c r="J5" t="s" s="67">
        <v>22</v>
      </c>
      <c r="K5" t="s" s="148">
        <v>23</v>
      </c>
      <c r="L5" s="149"/>
    </row>
    <row r="6" ht="15.75" customHeight="1">
      <c r="A6" t="s" s="72">
        <v>24</v>
      </c>
      <c r="B6" s="73">
        <v>1</v>
      </c>
      <c r="C6" s="150">
        <v>2</v>
      </c>
      <c r="D6" s="151">
        <v>0.09</v>
      </c>
      <c r="E6" s="75">
        <f>J6/H6</f>
        <v>0</v>
      </c>
      <c r="F6" s="76">
        <f>H6*0.35</f>
        <v>220.5</v>
      </c>
      <c r="G6" s="77">
        <f>E6*F6</f>
        <v>0</v>
      </c>
      <c r="H6" s="78">
        <v>630</v>
      </c>
      <c r="I6" s="152">
        <f>(H6-F6)/H6</f>
        <v>0.65</v>
      </c>
      <c r="J6" s="153">
        <f>$J$13*D6</f>
        <v>0</v>
      </c>
      <c r="K6" s="77">
        <f>J6-G6</f>
        <v>0</v>
      </c>
      <c r="L6" s="154"/>
    </row>
    <row r="7" ht="15.75" customHeight="1">
      <c r="A7" t="s" s="84">
        <v>25</v>
      </c>
      <c r="B7" s="85">
        <v>1</v>
      </c>
      <c r="C7" s="155">
        <v>2</v>
      </c>
      <c r="D7" s="156">
        <v>0.04</v>
      </c>
      <c r="E7" s="87">
        <f>J7/H7</f>
        <v>0</v>
      </c>
      <c r="F7" s="88">
        <f>H7*0.35</f>
        <v>316.75</v>
      </c>
      <c r="G7" s="89">
        <f>E7*F7</f>
        <v>0</v>
      </c>
      <c r="H7" s="90">
        <v>905</v>
      </c>
      <c r="I7" s="91">
        <f>(H7-F7)/H7</f>
        <v>0.65</v>
      </c>
      <c r="J7" s="157">
        <f>$J$13*D7</f>
        <v>0</v>
      </c>
      <c r="K7" s="89">
        <f>J7-G7</f>
        <v>0</v>
      </c>
      <c r="L7" s="143"/>
    </row>
    <row r="8" ht="15.75" customHeight="1">
      <c r="A8" t="s" s="84">
        <v>26</v>
      </c>
      <c r="B8" s="85">
        <v>4</v>
      </c>
      <c r="C8" s="155">
        <v>2</v>
      </c>
      <c r="D8" s="156">
        <v>0.38</v>
      </c>
      <c r="E8" s="87">
        <f>J8/H8</f>
        <v>0</v>
      </c>
      <c r="F8" s="88">
        <f>H8*0.35</f>
        <v>367.5</v>
      </c>
      <c r="G8" s="89">
        <f>E8*F8</f>
        <v>0</v>
      </c>
      <c r="H8" s="90">
        <v>1050</v>
      </c>
      <c r="I8" s="91">
        <f>(H8-F8)/H8</f>
        <v>0.65</v>
      </c>
      <c r="J8" s="157">
        <f>$J$13*D8</f>
        <v>0</v>
      </c>
      <c r="K8" s="89">
        <f>J8-G8</f>
        <v>0</v>
      </c>
      <c r="L8" s="143"/>
    </row>
    <row r="9" ht="15.75" customHeight="1">
      <c r="A9" t="s" s="84">
        <v>27</v>
      </c>
      <c r="B9" s="85">
        <v>3</v>
      </c>
      <c r="C9" s="155">
        <v>2</v>
      </c>
      <c r="D9" s="156">
        <v>0.23</v>
      </c>
      <c r="E9" s="87">
        <f>J9/H9</f>
        <v>0</v>
      </c>
      <c r="F9" s="88">
        <f>H9*0.35</f>
        <v>461.9999999999999</v>
      </c>
      <c r="G9" s="89">
        <f>E9*F9</f>
        <v>0</v>
      </c>
      <c r="H9" s="90">
        <v>1320</v>
      </c>
      <c r="I9" s="91">
        <f>(H9-F9)/H9</f>
        <v>0.65</v>
      </c>
      <c r="J9" s="157">
        <f>$J$13*D9</f>
        <v>0</v>
      </c>
      <c r="K9" s="89">
        <f>J9-G9</f>
        <v>0</v>
      </c>
      <c r="L9" s="143"/>
    </row>
    <row r="10" ht="15.75" customHeight="1">
      <c r="A10" t="s" s="84">
        <v>28</v>
      </c>
      <c r="B10" s="85">
        <v>3</v>
      </c>
      <c r="C10" s="155">
        <v>3</v>
      </c>
      <c r="D10" s="156">
        <v>0.16</v>
      </c>
      <c r="E10" s="87">
        <f>J10/H10</f>
        <v>0</v>
      </c>
      <c r="F10" s="88">
        <f>H10*0.35</f>
        <v>475.9999999999999</v>
      </c>
      <c r="G10" s="89">
        <f>E10*F10</f>
        <v>0</v>
      </c>
      <c r="H10" s="90">
        <v>1360</v>
      </c>
      <c r="I10" s="91">
        <f>(H10-F10)/H10</f>
        <v>0.65</v>
      </c>
      <c r="J10" s="157">
        <f>$J$13*D10</f>
        <v>0</v>
      </c>
      <c r="K10" s="89">
        <f>J10-G10</f>
        <v>0</v>
      </c>
      <c r="L10" s="143"/>
    </row>
    <row r="11" ht="15.75" customHeight="1">
      <c r="A11" t="s" s="84">
        <v>29</v>
      </c>
      <c r="B11" s="85">
        <v>2</v>
      </c>
      <c r="C11" s="155">
        <v>2</v>
      </c>
      <c r="D11" s="156">
        <v>0.1</v>
      </c>
      <c r="E11" s="87">
        <f>J11/H11</f>
        <v>0</v>
      </c>
      <c r="F11" s="88">
        <f>H11*0.35</f>
        <v>1365</v>
      </c>
      <c r="G11" s="89">
        <f>E11*F11</f>
        <v>0</v>
      </c>
      <c r="H11" s="90">
        <v>3900</v>
      </c>
      <c r="I11" s="91">
        <f>(H11-F11)/H11</f>
        <v>0.65</v>
      </c>
      <c r="J11" s="157">
        <f>$J$13*D11</f>
        <v>0</v>
      </c>
      <c r="K11" s="89">
        <f>J11-G11</f>
        <v>0</v>
      </c>
      <c r="L11" s="143"/>
    </row>
    <row r="12" ht="17.25" customHeight="1">
      <c r="A12" t="s" s="94">
        <v>30</v>
      </c>
      <c r="B12" s="95">
        <f>SUM(B6:B11)</f>
        <v>14</v>
      </c>
      <c r="C12" s="158">
        <v>13</v>
      </c>
      <c r="D12" s="159">
        <f>SUM(D6:D11)</f>
        <v>1</v>
      </c>
      <c r="E12" s="97">
        <f>SUM(E6:E11)</f>
        <v>0</v>
      </c>
      <c r="F12" s="98"/>
      <c r="G12" s="99">
        <f>SUM(G6:G11)</f>
        <v>0</v>
      </c>
      <c r="H12" s="98"/>
      <c r="I12" s="100"/>
      <c r="J12" s="92">
        <f>SUM(J6:J11)</f>
        <v>0</v>
      </c>
      <c r="K12" s="99">
        <f>SUM(K6:K11)</f>
        <v>0</v>
      </c>
      <c r="L12" s="143"/>
    </row>
    <row r="13" ht="17.25" customHeight="1">
      <c r="A13" s="103"/>
      <c r="B13" s="104"/>
      <c r="C13" s="104"/>
      <c r="D13" s="105"/>
      <c r="E13" s="105"/>
      <c r="F13" s="160"/>
      <c r="G13" s="161"/>
      <c r="H13" s="104"/>
      <c r="I13" s="162"/>
      <c r="J13" s="163"/>
      <c r="K13" s="164"/>
      <c r="L13" s="165"/>
    </row>
    <row r="14" ht="15.75" customHeight="1">
      <c r="A14" s="123"/>
      <c r="B14" s="82"/>
      <c r="C14" s="82"/>
      <c r="D14" s="82"/>
      <c r="E14" s="166"/>
      <c r="F14" s="166"/>
      <c r="G14" s="167"/>
      <c r="H14" s="82"/>
      <c r="I14" s="168"/>
      <c r="J14" t="s" s="116">
        <v>31</v>
      </c>
      <c r="K14" s="169"/>
      <c r="L14" s="165"/>
    </row>
    <row r="15" ht="15.75" customHeight="1">
      <c r="A15" s="28"/>
      <c r="B15" s="170"/>
      <c r="C15" s="170"/>
      <c r="D15" s="170"/>
      <c r="E15" s="171"/>
      <c r="F15" s="171"/>
      <c r="G15" s="172"/>
      <c r="H15" s="170"/>
      <c r="I15" s="173"/>
      <c r="J15" s="174"/>
      <c r="K15" s="174"/>
      <c r="L15" s="175"/>
    </row>
  </sheetData>
  <conditionalFormatting sqref="C6:C11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M18"/>
  <sheetViews>
    <sheetView workbookViewId="0" showGridLines="0" defaultGridColor="1"/>
  </sheetViews>
  <sheetFormatPr defaultColWidth="9.16667" defaultRowHeight="14.4" customHeight="1" outlineLevelRow="0" outlineLevelCol="0"/>
  <cols>
    <col min="1" max="1" width="24.1719" style="176" customWidth="1"/>
    <col min="2" max="2" width="10.8516" style="176" customWidth="1"/>
    <col min="3" max="3" width="10.8516" style="176" customWidth="1"/>
    <col min="4" max="4" width="11.1719" style="176" customWidth="1"/>
    <col min="5" max="5" width="11.5" style="176" customWidth="1"/>
    <col min="6" max="6" width="16.5" style="176" customWidth="1"/>
    <col min="7" max="7" width="18.1719" style="176" customWidth="1"/>
    <col min="8" max="8" width="14" style="176" customWidth="1"/>
    <col min="9" max="9" width="11.1719" style="176" customWidth="1"/>
    <col min="10" max="10" width="16.5" style="176" customWidth="1"/>
    <col min="11" max="11" width="16.8516" style="176" customWidth="1"/>
    <col min="12" max="12" width="9.17188" style="176" customWidth="1"/>
    <col min="13" max="13" width="9.17188" style="176" customWidth="1"/>
    <col min="14" max="256" width="9.17188" style="176" customWidth="1"/>
  </cols>
  <sheetData>
    <row r="1" ht="31.5" customHeight="1">
      <c r="A1" t="s" s="32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6.5" customHeight="1">
      <c r="A2" s="135"/>
      <c r="B2" s="177"/>
      <c r="C2" s="138"/>
      <c r="D2" s="135"/>
      <c r="E2" s="138"/>
      <c r="F2" s="138"/>
      <c r="G2" s="138"/>
      <c r="H2" s="135"/>
      <c r="I2" s="138"/>
      <c r="J2" s="138"/>
      <c r="K2" s="178"/>
      <c r="L2" s="179"/>
      <c r="M2" s="179"/>
    </row>
    <row r="3" ht="15.75" customHeight="1">
      <c r="A3" s="41"/>
      <c r="B3" s="42"/>
      <c r="C3" s="42"/>
      <c r="D3" s="43"/>
      <c r="E3" s="44"/>
      <c r="F3" s="45"/>
      <c r="G3" s="46"/>
      <c r="H3" s="47"/>
      <c r="I3" s="48"/>
      <c r="J3" s="49"/>
      <c r="K3" s="142"/>
      <c r="L3" s="180"/>
      <c r="M3" s="179"/>
    </row>
    <row r="4" ht="15.75" customHeight="1">
      <c r="A4" s="144"/>
      <c r="B4" s="145"/>
      <c r="C4" s="145"/>
      <c r="D4" s="181"/>
      <c r="E4" s="55"/>
      <c r="F4" s="56"/>
      <c r="G4" t="s" s="57">
        <v>12</v>
      </c>
      <c r="H4" s="58"/>
      <c r="I4" s="59"/>
      <c r="J4" t="s" s="182">
        <v>12</v>
      </c>
      <c r="K4" t="s" s="147">
        <v>12</v>
      </c>
      <c r="L4" s="180"/>
      <c r="M4" s="179"/>
    </row>
    <row r="5" ht="30.75" customHeight="1">
      <c r="A5" t="s" s="62">
        <v>13</v>
      </c>
      <c r="B5" t="s" s="63">
        <v>14</v>
      </c>
      <c r="C5" t="s" s="63">
        <v>15</v>
      </c>
      <c r="D5" t="s" s="63">
        <v>16</v>
      </c>
      <c r="E5" t="s" s="64">
        <v>17</v>
      </c>
      <c r="F5" t="s" s="65">
        <v>18</v>
      </c>
      <c r="G5" t="s" s="66">
        <v>19</v>
      </c>
      <c r="H5" t="s" s="63">
        <v>20</v>
      </c>
      <c r="I5" t="s" s="64">
        <v>21</v>
      </c>
      <c r="J5" t="s" s="183">
        <v>22</v>
      </c>
      <c r="K5" t="s" s="148">
        <v>23</v>
      </c>
      <c r="L5" s="184"/>
      <c r="M5" s="185"/>
    </row>
    <row r="6" ht="15.75" customHeight="1">
      <c r="A6" t="s" s="72">
        <v>24</v>
      </c>
      <c r="B6" s="73">
        <v>1</v>
      </c>
      <c r="C6" s="73">
        <v>2</v>
      </c>
      <c r="D6" s="74">
        <v>0.07000000000000001</v>
      </c>
      <c r="E6" s="75">
        <f>J6/H6</f>
        <v>0</v>
      </c>
      <c r="F6" s="76">
        <f>H6*0.35</f>
        <v>255.5</v>
      </c>
      <c r="G6" s="77">
        <f>E6*F6</f>
        <v>0</v>
      </c>
      <c r="H6" s="78">
        <v>730</v>
      </c>
      <c r="I6" s="152">
        <f>(H6-F6)/H6</f>
        <v>0.65</v>
      </c>
      <c r="J6" s="77">
        <f>$J$13*D6</f>
        <v>0</v>
      </c>
      <c r="K6" s="77">
        <f>J6-G6</f>
        <v>0</v>
      </c>
      <c r="L6" s="180"/>
      <c r="M6" s="179"/>
    </row>
    <row r="7" ht="15.75" customHeight="1">
      <c r="A7" t="s" s="84">
        <v>25</v>
      </c>
      <c r="B7" s="85">
        <v>1</v>
      </c>
      <c r="C7" s="85">
        <v>2</v>
      </c>
      <c r="D7" s="86">
        <v>0.1</v>
      </c>
      <c r="E7" s="87">
        <f>J7/H7</f>
        <v>0</v>
      </c>
      <c r="F7" s="88">
        <f>H7*0.35</f>
        <v>351.75</v>
      </c>
      <c r="G7" s="89">
        <f>E7*F7</f>
        <v>0</v>
      </c>
      <c r="H7" s="90">
        <v>1005</v>
      </c>
      <c r="I7" s="91">
        <f>(H7-F7)/H7</f>
        <v>0.65</v>
      </c>
      <c r="J7" s="89">
        <f>$J$13*D7</f>
        <v>0</v>
      </c>
      <c r="K7" s="89">
        <f>J7-G7</f>
        <v>0</v>
      </c>
      <c r="L7" s="180"/>
      <c r="M7" s="179"/>
    </row>
    <row r="8" ht="15.75" customHeight="1">
      <c r="A8" t="s" s="84">
        <v>26</v>
      </c>
      <c r="B8" s="85">
        <v>4</v>
      </c>
      <c r="C8" s="85">
        <v>2</v>
      </c>
      <c r="D8" s="86">
        <v>0.4</v>
      </c>
      <c r="E8" s="87">
        <f>J8/H8</f>
        <v>0</v>
      </c>
      <c r="F8" s="88">
        <f>H8*0.35</f>
        <v>402.5</v>
      </c>
      <c r="G8" s="89">
        <f>E8*F8</f>
        <v>0</v>
      </c>
      <c r="H8" s="90">
        <v>1150</v>
      </c>
      <c r="I8" s="91">
        <f>(H8-F8)/H8</f>
        <v>0.65</v>
      </c>
      <c r="J8" s="89">
        <f>$J$13*D8</f>
        <v>0</v>
      </c>
      <c r="K8" s="89">
        <f>J8-G8</f>
        <v>0</v>
      </c>
      <c r="L8" s="180"/>
      <c r="M8" s="179"/>
    </row>
    <row r="9" ht="15.75" customHeight="1">
      <c r="A9" t="s" s="84">
        <v>27</v>
      </c>
      <c r="B9" s="85">
        <v>3</v>
      </c>
      <c r="C9" s="85">
        <v>2</v>
      </c>
      <c r="D9" s="86">
        <v>0.23</v>
      </c>
      <c r="E9" s="87">
        <f>J9/H9</f>
        <v>0</v>
      </c>
      <c r="F9" s="88">
        <f>H9*0.35</f>
        <v>496.9999999999999</v>
      </c>
      <c r="G9" s="89">
        <f>E9*F9</f>
        <v>0</v>
      </c>
      <c r="H9" s="90">
        <v>1420</v>
      </c>
      <c r="I9" s="91">
        <f>(H9-F9)/H9</f>
        <v>0.65</v>
      </c>
      <c r="J9" s="89">
        <f>$J$13*D9</f>
        <v>0</v>
      </c>
      <c r="K9" s="89">
        <f>J9-G9</f>
        <v>0</v>
      </c>
      <c r="L9" s="180"/>
      <c r="M9" s="179"/>
    </row>
    <row r="10" ht="15.75" customHeight="1">
      <c r="A10" t="s" s="84">
        <v>28</v>
      </c>
      <c r="B10" s="85">
        <v>3</v>
      </c>
      <c r="C10" s="85">
        <v>3</v>
      </c>
      <c r="D10" s="86">
        <v>0.08</v>
      </c>
      <c r="E10" s="87">
        <f>J10/H10</f>
        <v>0</v>
      </c>
      <c r="F10" s="88">
        <f>H10*0.35</f>
        <v>510.9999999999999</v>
      </c>
      <c r="G10" s="89">
        <f>E10*F10</f>
        <v>0</v>
      </c>
      <c r="H10" s="90">
        <v>1460</v>
      </c>
      <c r="I10" s="91">
        <f>(H10-F10)/H10</f>
        <v>0.65</v>
      </c>
      <c r="J10" s="89">
        <f>$J$13*D10</f>
        <v>0</v>
      </c>
      <c r="K10" s="89">
        <f>J10-G10</f>
        <v>0</v>
      </c>
      <c r="L10" s="180"/>
      <c r="M10" s="179"/>
    </row>
    <row r="11" ht="15.75" customHeight="1">
      <c r="A11" t="s" s="84">
        <v>29</v>
      </c>
      <c r="B11" s="85">
        <v>2</v>
      </c>
      <c r="C11" s="85">
        <v>2</v>
      </c>
      <c r="D11" s="86">
        <v>0.12</v>
      </c>
      <c r="E11" s="87">
        <f>J11/H11</f>
        <v>0</v>
      </c>
      <c r="F11" s="88">
        <f>H11*0.35</f>
        <v>1400</v>
      </c>
      <c r="G11" s="89">
        <f>E11*F11</f>
        <v>0</v>
      </c>
      <c r="H11" s="90">
        <v>4000</v>
      </c>
      <c r="I11" s="91">
        <f>(H11-F11)/H11</f>
        <v>0.65</v>
      </c>
      <c r="J11" s="89">
        <f>$J$13*D11</f>
        <v>0</v>
      </c>
      <c r="K11" s="89">
        <f>J11-G11</f>
        <v>0</v>
      </c>
      <c r="L11" s="180"/>
      <c r="M11" s="179"/>
    </row>
    <row r="12" ht="17.25" customHeight="1">
      <c r="A12" t="s" s="94">
        <v>30</v>
      </c>
      <c r="B12" s="95">
        <f>SUM(B6:B11)</f>
        <v>14</v>
      </c>
      <c r="C12" s="95">
        <f>SUM(C6:C11)</f>
        <v>13</v>
      </c>
      <c r="D12" s="96">
        <f>SUM(D6:D11)</f>
        <v>1</v>
      </c>
      <c r="E12" s="97">
        <f>SUM(E6:E11)</f>
        <v>0</v>
      </c>
      <c r="F12" s="98"/>
      <c r="G12" s="99">
        <f>SUM(G6:G11)</f>
        <v>0</v>
      </c>
      <c r="H12" s="98"/>
      <c r="I12" s="100"/>
      <c r="J12" s="186">
        <f>SUM(J6:J11)</f>
        <v>0</v>
      </c>
      <c r="K12" s="99">
        <f>SUM(K6:K11)</f>
        <v>0</v>
      </c>
      <c r="L12" s="180"/>
      <c r="M12" s="179"/>
    </row>
    <row r="13" ht="17.25" customHeight="1">
      <c r="A13" s="187"/>
      <c r="B13" s="188"/>
      <c r="C13" s="188"/>
      <c r="D13" s="189"/>
      <c r="E13" s="189"/>
      <c r="F13" s="190"/>
      <c r="G13" s="191"/>
      <c r="H13" s="188"/>
      <c r="I13" s="192"/>
      <c r="J13" s="193"/>
      <c r="K13" s="194"/>
      <c r="L13" s="179"/>
      <c r="M13" s="179"/>
    </row>
    <row r="14" ht="15.75" customHeight="1">
      <c r="A14" s="195"/>
      <c r="B14" s="196"/>
      <c r="C14" s="197"/>
      <c r="D14" s="198"/>
      <c r="E14" s="199"/>
      <c r="F14" s="200"/>
      <c r="G14" s="201"/>
      <c r="H14" s="197"/>
      <c r="I14" s="198"/>
      <c r="J14" t="s" s="202">
        <v>31</v>
      </c>
      <c r="K14" s="203"/>
      <c r="L14" s="179"/>
      <c r="M14" s="179"/>
    </row>
    <row r="15" ht="15.75" customHeight="1">
      <c r="A15" s="204"/>
      <c r="B15" s="205"/>
      <c r="C15" s="205"/>
      <c r="D15" s="205"/>
      <c r="E15" s="206"/>
      <c r="F15" s="206"/>
      <c r="G15" s="207"/>
      <c r="H15" s="205"/>
      <c r="I15" s="208"/>
      <c r="J15" s="209"/>
      <c r="K15" s="169"/>
      <c r="L15" s="210"/>
      <c r="M15" s="179"/>
    </row>
    <row r="16" ht="15.75" customHeight="1">
      <c r="A16" s="204"/>
      <c r="B16" s="205"/>
      <c r="C16" s="205"/>
      <c r="D16" s="205"/>
      <c r="E16" s="206"/>
      <c r="F16" s="206"/>
      <c r="G16" s="207"/>
      <c r="H16" s="205"/>
      <c r="I16" s="208"/>
      <c r="J16" s="169"/>
      <c r="K16" s="169"/>
      <c r="L16" s="210"/>
      <c r="M16" s="179"/>
    </row>
    <row r="17" ht="15.6" customHeight="1">
      <c r="A17" s="204"/>
      <c r="B17" s="205"/>
      <c r="C17" s="205"/>
      <c r="D17" s="205"/>
      <c r="E17" s="206"/>
      <c r="F17" s="206"/>
      <c r="G17" s="207"/>
      <c r="H17" s="205"/>
      <c r="I17" s="208"/>
      <c r="J17" s="169"/>
      <c r="K17" s="169"/>
      <c r="L17" s="210"/>
      <c r="M17" s="179"/>
    </row>
    <row r="18" ht="15.6" customHeight="1">
      <c r="A18" s="204"/>
      <c r="B18" s="170"/>
      <c r="C18" s="211"/>
      <c r="D18" s="170"/>
      <c r="E18" s="171"/>
      <c r="F18" s="171"/>
      <c r="G18" s="172"/>
      <c r="H18" t="s" s="212">
        <v>32</v>
      </c>
      <c r="I18" s="173"/>
      <c r="J18" s="174"/>
      <c r="K18" s="174"/>
      <c r="L18" s="210"/>
      <c r="M18" s="179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M22"/>
  <sheetViews>
    <sheetView workbookViewId="0" showGridLines="0" defaultGridColor="1"/>
  </sheetViews>
  <sheetFormatPr defaultColWidth="9.16667" defaultRowHeight="14.4" customHeight="1" outlineLevelRow="0" outlineLevelCol="0"/>
  <cols>
    <col min="1" max="1" width="23.8516" style="213" customWidth="1"/>
    <col min="2" max="2" width="9.67188" style="213" customWidth="1"/>
    <col min="3" max="3" width="9.67188" style="213" customWidth="1"/>
    <col min="4" max="4" width="12.5" style="213" customWidth="1"/>
    <col min="5" max="5" width="10.5" style="213" customWidth="1"/>
    <col min="6" max="6" width="14" style="213" customWidth="1"/>
    <col min="7" max="7" width="18.6719" style="213" customWidth="1"/>
    <col min="8" max="8" width="12.1719" style="213" customWidth="1"/>
    <col min="9" max="9" width="9.35156" style="213" customWidth="1"/>
    <col min="10" max="10" width="15.8516" style="213" customWidth="1"/>
    <col min="11" max="11" width="17.5" style="213" customWidth="1"/>
    <col min="12" max="12" width="9.17188" style="213" customWidth="1"/>
    <col min="13" max="13" width="9.17188" style="213" customWidth="1"/>
    <col min="14" max="256" width="9.17188" style="213" customWidth="1"/>
  </cols>
  <sheetData>
    <row r="1" ht="31.5" customHeight="1">
      <c r="A1" t="s" s="32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6.5" customHeight="1">
      <c r="A2" s="135"/>
      <c r="B2" s="177"/>
      <c r="C2" s="138"/>
      <c r="D2" s="135"/>
      <c r="E2" s="138"/>
      <c r="F2" s="138"/>
      <c r="G2" s="138"/>
      <c r="H2" s="135"/>
      <c r="I2" s="138"/>
      <c r="J2" s="138"/>
      <c r="K2" s="178"/>
      <c r="L2" s="179"/>
      <c r="M2" s="179"/>
    </row>
    <row r="3" ht="15.75" customHeight="1">
      <c r="A3" s="41"/>
      <c r="B3" s="42"/>
      <c r="C3" s="42"/>
      <c r="D3" s="43"/>
      <c r="E3" s="44"/>
      <c r="F3" s="45"/>
      <c r="G3" s="46"/>
      <c r="H3" s="214"/>
      <c r="I3" s="48"/>
      <c r="J3" s="49"/>
      <c r="K3" s="142"/>
      <c r="L3" s="180"/>
      <c r="M3" s="179"/>
    </row>
    <row r="4" ht="15.75" customHeight="1">
      <c r="A4" s="144"/>
      <c r="B4" s="145"/>
      <c r="C4" s="145"/>
      <c r="D4" s="181"/>
      <c r="E4" s="55"/>
      <c r="F4" s="56"/>
      <c r="G4" t="s" s="215">
        <v>12</v>
      </c>
      <c r="H4" s="216"/>
      <c r="I4" s="133"/>
      <c r="J4" t="s" s="182">
        <v>12</v>
      </c>
      <c r="K4" t="s" s="147">
        <v>12</v>
      </c>
      <c r="L4" s="180"/>
      <c r="M4" s="179"/>
    </row>
    <row r="5" ht="30.75" customHeight="1">
      <c r="A5" t="s" s="62">
        <v>13</v>
      </c>
      <c r="B5" t="s" s="63">
        <v>14</v>
      </c>
      <c r="C5" t="s" s="63">
        <v>15</v>
      </c>
      <c r="D5" t="s" s="63">
        <v>16</v>
      </c>
      <c r="E5" t="s" s="64">
        <v>17</v>
      </c>
      <c r="F5" t="s" s="65">
        <v>18</v>
      </c>
      <c r="G5" t="s" s="66">
        <v>19</v>
      </c>
      <c r="H5" t="s" s="63">
        <v>20</v>
      </c>
      <c r="I5" t="s" s="64">
        <v>21</v>
      </c>
      <c r="J5" t="s" s="183">
        <v>22</v>
      </c>
      <c r="K5" t="s" s="148">
        <v>23</v>
      </c>
      <c r="L5" s="184"/>
      <c r="M5" s="185"/>
    </row>
    <row r="6" ht="15.75" customHeight="1">
      <c r="A6" t="s" s="72">
        <v>24</v>
      </c>
      <c r="B6" s="73">
        <v>1</v>
      </c>
      <c r="C6" s="73">
        <v>2</v>
      </c>
      <c r="D6" s="74">
        <v>0.07000000000000001</v>
      </c>
      <c r="E6" s="75">
        <f>J6/H6</f>
        <v>0</v>
      </c>
      <c r="F6" s="76">
        <f>H6*0.35</f>
        <v>297.5</v>
      </c>
      <c r="G6" s="77">
        <f>E6*F6</f>
        <v>0</v>
      </c>
      <c r="H6" s="78">
        <v>850</v>
      </c>
      <c r="I6" s="152">
        <f>(H6-F6)/H6</f>
        <v>0.65</v>
      </c>
      <c r="J6" s="77">
        <f>$J$20*D6</f>
        <v>0</v>
      </c>
      <c r="K6" s="77">
        <f>J6-G6</f>
        <v>0</v>
      </c>
      <c r="L6" s="180"/>
      <c r="M6" s="179"/>
    </row>
    <row r="7" ht="15.75" customHeight="1">
      <c r="A7" t="s" s="84">
        <v>25</v>
      </c>
      <c r="B7" s="85">
        <v>1</v>
      </c>
      <c r="C7" s="85">
        <v>2</v>
      </c>
      <c r="D7" s="86">
        <v>0.05</v>
      </c>
      <c r="E7" s="87">
        <f>J7/H7</f>
        <v>0</v>
      </c>
      <c r="F7" s="88">
        <f>H7*0.35</f>
        <v>393.75</v>
      </c>
      <c r="G7" s="89">
        <f>E7*F7</f>
        <v>0</v>
      </c>
      <c r="H7" s="90">
        <v>1125</v>
      </c>
      <c r="I7" s="91">
        <f>(H7-F7)/H7</f>
        <v>0.65</v>
      </c>
      <c r="J7" s="89">
        <f>$J$20*D7</f>
        <v>0</v>
      </c>
      <c r="K7" s="89">
        <f>J7-G7</f>
        <v>0</v>
      </c>
      <c r="L7" s="180"/>
      <c r="M7" s="179"/>
    </row>
    <row r="8" ht="15.75" customHeight="1">
      <c r="A8" t="s" s="84">
        <v>26</v>
      </c>
      <c r="B8" s="85">
        <v>4</v>
      </c>
      <c r="C8" s="85">
        <v>2</v>
      </c>
      <c r="D8" s="86">
        <v>0.4</v>
      </c>
      <c r="E8" s="87">
        <f>J8/H8</f>
        <v>0</v>
      </c>
      <c r="F8" s="88">
        <f>H8*0.35</f>
        <v>444.5</v>
      </c>
      <c r="G8" s="89">
        <f>E8*F8</f>
        <v>0</v>
      </c>
      <c r="H8" s="90">
        <v>1270</v>
      </c>
      <c r="I8" s="91">
        <f>(H8-F8)/H8</f>
        <v>0.65</v>
      </c>
      <c r="J8" s="89">
        <f>$J$20*D8</f>
        <v>0</v>
      </c>
      <c r="K8" s="89">
        <f>J8-G8</f>
        <v>0</v>
      </c>
      <c r="L8" s="180"/>
      <c r="M8" s="179"/>
    </row>
    <row r="9" ht="15.75" customHeight="1">
      <c r="A9" t="s" s="84">
        <v>27</v>
      </c>
      <c r="B9" s="85">
        <v>3</v>
      </c>
      <c r="C9" s="85">
        <v>2</v>
      </c>
      <c r="D9" s="86">
        <v>0.1</v>
      </c>
      <c r="E9" s="87">
        <f>J9/H9</f>
        <v>0</v>
      </c>
      <c r="F9" s="88">
        <f>H9*0.35</f>
        <v>539</v>
      </c>
      <c r="G9" s="89">
        <f>E9*F9</f>
        <v>0</v>
      </c>
      <c r="H9" s="90">
        <v>1540</v>
      </c>
      <c r="I9" s="91">
        <f>(H9-F9)/H9</f>
        <v>0.65</v>
      </c>
      <c r="J9" s="89">
        <f>$J$20*D9</f>
        <v>0</v>
      </c>
      <c r="K9" s="89">
        <f>J9-G9</f>
        <v>0</v>
      </c>
      <c r="L9" s="180"/>
      <c r="M9" s="179"/>
    </row>
    <row r="10" ht="15.75" customHeight="1">
      <c r="A10" t="s" s="84">
        <v>28</v>
      </c>
      <c r="B10" s="85">
        <v>3</v>
      </c>
      <c r="C10" s="85">
        <v>3</v>
      </c>
      <c r="D10" s="86">
        <v>0.23</v>
      </c>
      <c r="E10" s="87">
        <f>J10/H10</f>
        <v>0</v>
      </c>
      <c r="F10" s="88">
        <f>H10*0.35</f>
        <v>553</v>
      </c>
      <c r="G10" s="89">
        <f>E10*F10</f>
        <v>0</v>
      </c>
      <c r="H10" s="90">
        <v>1580</v>
      </c>
      <c r="I10" s="91">
        <f>(H10-F10)/H10</f>
        <v>0.65</v>
      </c>
      <c r="J10" s="89">
        <f>$J$20*D10</f>
        <v>0</v>
      </c>
      <c r="K10" s="89">
        <f>J10-G10</f>
        <v>0</v>
      </c>
      <c r="L10" s="180"/>
      <c r="M10" s="179"/>
    </row>
    <row r="11" ht="15.75" customHeight="1">
      <c r="A11" t="s" s="84">
        <v>29</v>
      </c>
      <c r="B11" s="85">
        <v>2</v>
      </c>
      <c r="C11" s="85">
        <v>2</v>
      </c>
      <c r="D11" s="86">
        <v>0.15</v>
      </c>
      <c r="E11" s="87">
        <f>J11/H11</f>
        <v>0</v>
      </c>
      <c r="F11" s="88">
        <f>H11*0.35</f>
        <v>1442</v>
      </c>
      <c r="G11" s="89">
        <f>E11*F11</f>
        <v>0</v>
      </c>
      <c r="H11" s="90">
        <v>4120</v>
      </c>
      <c r="I11" s="91">
        <f>(H11-F11)/H11</f>
        <v>0.65</v>
      </c>
      <c r="J11" s="89">
        <f>$J$20*D11</f>
        <v>0</v>
      </c>
      <c r="K11" s="89">
        <f>J11-G11</f>
        <v>0</v>
      </c>
      <c r="L11" s="180"/>
      <c r="M11" s="179"/>
    </row>
    <row r="12" ht="15.75" customHeight="1" hidden="1">
      <c r="A12" s="217"/>
      <c r="B12" s="85"/>
      <c r="C12" s="85"/>
      <c r="D12" s="86"/>
      <c r="E12" s="87"/>
      <c r="F12" s="88"/>
      <c r="G12" s="89"/>
      <c r="H12" s="90"/>
      <c r="I12" s="91"/>
      <c r="J12" s="89"/>
      <c r="K12" s="89"/>
      <c r="L12" s="180"/>
      <c r="M12" s="179"/>
    </row>
    <row r="13" ht="15.75" customHeight="1" hidden="1">
      <c r="A13" s="217"/>
      <c r="B13" s="85"/>
      <c r="C13" s="85"/>
      <c r="D13" s="86"/>
      <c r="E13" s="87"/>
      <c r="F13" s="88"/>
      <c r="G13" s="89"/>
      <c r="H13" s="90"/>
      <c r="I13" s="91"/>
      <c r="J13" s="89"/>
      <c r="K13" s="89"/>
      <c r="L13" s="180"/>
      <c r="M13" s="179"/>
    </row>
    <row r="14" ht="15.75" customHeight="1" hidden="1">
      <c r="A14" s="217"/>
      <c r="B14" s="85"/>
      <c r="C14" s="85"/>
      <c r="D14" s="86"/>
      <c r="E14" s="87"/>
      <c r="F14" s="88"/>
      <c r="G14" s="89"/>
      <c r="H14" s="90"/>
      <c r="I14" s="91"/>
      <c r="J14" s="89"/>
      <c r="K14" s="89"/>
      <c r="L14" s="180"/>
      <c r="M14" s="179"/>
    </row>
    <row r="15" ht="15.75" customHeight="1" hidden="1">
      <c r="A15" s="217"/>
      <c r="B15" s="85"/>
      <c r="C15" s="85"/>
      <c r="D15" s="86"/>
      <c r="E15" s="87"/>
      <c r="F15" s="88"/>
      <c r="G15" s="89"/>
      <c r="H15" s="90"/>
      <c r="I15" s="91"/>
      <c r="J15" s="89"/>
      <c r="K15" s="89"/>
      <c r="L15" s="180"/>
      <c r="M15" s="179"/>
    </row>
    <row r="16" ht="15.75" customHeight="1" hidden="1">
      <c r="A16" s="217"/>
      <c r="B16" s="85"/>
      <c r="C16" s="85"/>
      <c r="D16" s="86"/>
      <c r="E16" s="87"/>
      <c r="F16" s="88"/>
      <c r="G16" s="89"/>
      <c r="H16" s="90"/>
      <c r="I16" s="91"/>
      <c r="J16" s="89"/>
      <c r="K16" s="89"/>
      <c r="L16" s="180"/>
      <c r="M16" s="179"/>
    </row>
    <row r="17" ht="15.75" customHeight="1" hidden="1">
      <c r="A17" s="217"/>
      <c r="B17" s="85"/>
      <c r="C17" s="85"/>
      <c r="D17" s="86"/>
      <c r="E17" s="87"/>
      <c r="F17" s="88"/>
      <c r="G17" s="89"/>
      <c r="H17" s="90"/>
      <c r="I17" s="91"/>
      <c r="J17" s="89"/>
      <c r="K17" s="89"/>
      <c r="L17" s="180"/>
      <c r="M17" s="179"/>
    </row>
    <row r="18" ht="16.5" customHeight="1" hidden="1">
      <c r="A18" s="217"/>
      <c r="B18" s="85"/>
      <c r="C18" s="85"/>
      <c r="D18" s="86"/>
      <c r="E18" s="87"/>
      <c r="F18" s="88"/>
      <c r="G18" s="89"/>
      <c r="H18" s="90"/>
      <c r="I18" s="91"/>
      <c r="J18" s="89"/>
      <c r="K18" s="89"/>
      <c r="L18" s="180"/>
      <c r="M18" s="179"/>
    </row>
    <row r="19" ht="17.25" customHeight="1">
      <c r="A19" t="s" s="94">
        <v>30</v>
      </c>
      <c r="B19" s="95">
        <f>SUM(B6:B18)</f>
        <v>14</v>
      </c>
      <c r="C19" s="95">
        <f>SUM(C6:C18)</f>
        <v>13</v>
      </c>
      <c r="D19" s="96">
        <f>SUM(D6:D18)</f>
        <v>1</v>
      </c>
      <c r="E19" s="97">
        <f>SUM(E6:E18)</f>
        <v>0</v>
      </c>
      <c r="F19" s="98"/>
      <c r="G19" s="99">
        <f>SUM(G6:G18)</f>
        <v>0</v>
      </c>
      <c r="H19" s="98"/>
      <c r="I19" s="100"/>
      <c r="J19" s="186">
        <f>SUM(J6:J11)</f>
        <v>0</v>
      </c>
      <c r="K19" s="99">
        <f>SUM(K6:K11)</f>
        <v>0</v>
      </c>
      <c r="L19" s="180"/>
      <c r="M19" s="179"/>
    </row>
    <row r="20" ht="17.25" customHeight="1">
      <c r="A20" s="187"/>
      <c r="B20" s="188"/>
      <c r="C20" s="188"/>
      <c r="D20" s="189"/>
      <c r="E20" s="189"/>
      <c r="F20" s="190"/>
      <c r="G20" s="191"/>
      <c r="H20" s="188"/>
      <c r="I20" s="192"/>
      <c r="J20" s="218"/>
      <c r="K20" s="194"/>
      <c r="L20" s="179"/>
      <c r="M20" s="179"/>
    </row>
    <row r="21" ht="15.75" customHeight="1">
      <c r="A21" s="219"/>
      <c r="B21" s="220"/>
      <c r="C21" s="220"/>
      <c r="D21" s="220"/>
      <c r="E21" s="220"/>
      <c r="F21" s="220"/>
      <c r="G21" s="27"/>
      <c r="H21" s="220"/>
      <c r="I21" s="220"/>
      <c r="J21" t="s" s="202">
        <v>31</v>
      </c>
      <c r="K21" s="27"/>
      <c r="L21" s="27"/>
      <c r="M21" s="27"/>
    </row>
    <row r="22" ht="15" customHeight="1">
      <c r="A22" s="221"/>
      <c r="B22" s="3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